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art here" sheetId="1" state="visible" r:id="rId1"/>
    <sheet xmlns:r="http://schemas.openxmlformats.org/officeDocument/2006/relationships" name="Results" sheetId="2" state="visible" r:id="rId2"/>
    <sheet xmlns:r="http://schemas.openxmlformats.org/officeDocument/2006/relationships" name="Your homes" sheetId="3" state="visible" r:id="rId3"/>
    <sheet xmlns:r="http://schemas.openxmlformats.org/officeDocument/2006/relationships" name="Canada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$#,##0;($#,##0);$0"/>
    <numFmt numFmtId="165" formatCode="#,##0;(#,##0);0"/>
    <numFmt numFmtId="166" formatCode="$0.00"/>
  </numFmts>
  <fonts count="11">
    <font>
      <name val="Carlito"/>
      <sz val="11"/>
    </font>
    <font>
      <name val="Arial"/>
      <color rgb="FF0F1A20"/>
      <sz val="11"/>
    </font>
    <font>
      <name val="Arial"/>
      <b val="1"/>
      <color rgb="FF8A2E26"/>
      <sz val="17"/>
    </font>
    <font>
      <name val="Arial"/>
      <color rgb="FF6D6F72"/>
      <sz val="9"/>
    </font>
    <font>
      <name val="Arial"/>
      <color rgb="FF6D6F72"/>
      <sz val="10"/>
    </font>
    <font>
      <name val="Arial"/>
      <b val="1"/>
      <color rgb="FFF2EFE6"/>
      <sz val="11"/>
    </font>
    <font>
      <name val="Arial"/>
      <b val="1"/>
      <color rgb="FFF2EFE6"/>
      <sz val="10"/>
    </font>
    <font>
      <name val="Arial"/>
      <color rgb="FF24394D"/>
      <sz val="11"/>
    </font>
    <font>
      <name val="Arial"/>
      <color rgb="FF6D6F72"/>
      <sz val="8"/>
    </font>
    <font>
      <name val="Arial"/>
      <color rgb="FF24394D"/>
      <sz val="10"/>
    </font>
    <font>
      <name val="Arial"/>
      <b val="1"/>
      <color rgb="FF8A2E26"/>
      <sz val="11"/>
    </font>
  </fonts>
  <fills count="6">
    <fill>
      <patternFill/>
    </fill>
    <fill>
      <patternFill patternType="gray125"/>
    </fill>
    <fill>
      <patternFill patternType="solid">
        <fgColor rgb="FFF2EFE6"/>
      </patternFill>
    </fill>
    <fill>
      <patternFill patternType="solid">
        <fgColor rgb="FF24394D"/>
      </patternFill>
    </fill>
    <fill>
      <patternFill patternType="solid">
        <fgColor rgb="FF0F1A20"/>
      </patternFill>
    </fill>
    <fill>
      <patternFill patternType="solid">
        <fgColor rgb="FFFBF1D5"/>
      </patternFill>
    </fill>
  </fills>
  <borders count="1">
    <border/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5" fillId="3" borderId="0" applyAlignment="1" pivotButton="0" quotePrefix="0" xfId="0">
      <alignment horizontal="center" vertical="center"/>
    </xf>
    <xf numFmtId="0" fontId="1" fillId="4" borderId="0" applyAlignment="1" pivotButton="0" quotePrefix="0" xfId="0">
      <alignment vertical="center" wrapText="1"/>
    </xf>
    <xf numFmtId="0" fontId="6" fillId="4" borderId="0" applyAlignment="1" pivotButton="0" quotePrefix="0" xfId="0">
      <alignment vertical="center" wrapText="1"/>
    </xf>
    <xf numFmtId="49" fontId="1" fillId="2" borderId="0" applyAlignment="1" pivotButton="0" quotePrefix="0" xfId="0">
      <alignment vertical="center"/>
    </xf>
    <xf numFmtId="164" fontId="1" fillId="2" borderId="0" applyAlignment="1" pivotButton="0" quotePrefix="0" xfId="0">
      <alignment vertical="center"/>
    </xf>
    <xf numFmtId="165" fontId="1" fillId="2" borderId="0" applyAlignment="1" pivotButton="0" quotePrefix="0" xfId="0">
      <alignment vertical="center"/>
    </xf>
    <xf numFmtId="0" fontId="1" fillId="5" borderId="0" applyAlignment="1" pivotButton="0" quotePrefix="0" xfId="0">
      <alignment vertical="center"/>
    </xf>
    <xf numFmtId="0" fontId="7" fillId="5" borderId="0" applyAlignment="1" pivotButton="0" quotePrefix="0" xfId="0">
      <alignment vertical="center"/>
    </xf>
    <xf numFmtId="165" fontId="7" fillId="5" borderId="0" applyAlignment="1" pivotButton="0" quotePrefix="0" xfId="0">
      <alignment vertical="center"/>
    </xf>
    <xf numFmtId="166" fontId="1" fillId="2" borderId="0" applyAlignment="1" pivotButton="0" quotePrefix="0" xfId="0">
      <alignment vertical="center"/>
    </xf>
    <xf numFmtId="164" fontId="7" fillId="5" borderId="0" applyAlignment="1" pivotButton="0" quotePrefix="0" xfId="0">
      <alignment vertical="center"/>
    </xf>
    <xf numFmtId="0" fontId="8" fillId="2" borderId="0" applyAlignment="1" pivotButton="0" quotePrefix="0" xfId="0">
      <alignment vertical="center"/>
    </xf>
    <xf numFmtId="0" fontId="8" fillId="2" borderId="0" applyAlignment="1" pivotButton="0" quotePrefix="0" xfId="0">
      <alignment vertical="center" wrapText="1"/>
    </xf>
    <xf numFmtId="0" fontId="9" fillId="2" borderId="0" applyAlignment="1" pivotButton="0" quotePrefix="0" xfId="0">
      <alignment vertical="center"/>
    </xf>
    <xf numFmtId="0" fontId="9" fillId="2" borderId="0" applyAlignment="1" pivotButton="0" quotePrefix="0" xfId="0">
      <alignment vertical="center" wrapText="1"/>
    </xf>
    <xf numFmtId="0" fontId="7" fillId="2" borderId="0" applyAlignment="1" pivotButton="0" quotePrefix="0" xfId="0">
      <alignment vertical="center"/>
    </xf>
    <xf numFmtId="0" fontId="10" fillId="2" borderId="0" applyAlignment="1" pivotButton="0" quotePrefix="0" xfId="0">
      <alignment vertical="center" wrapText="1"/>
    </xf>
    <xf numFmtId="49" fontId="1" fillId="2" borderId="0" applyAlignment="1" pivotButton="0" quotePrefix="0" xfId="0">
      <alignment vertical="center"/>
    </xf>
    <xf numFmtId="164" fontId="1" fillId="2" borderId="0" applyAlignment="1" pivotButton="0" quotePrefix="0" xfId="0">
      <alignment vertical="center"/>
    </xf>
    <xf numFmtId="165" fontId="1" fillId="2" borderId="0" applyAlignment="1" pivotButton="0" quotePrefix="0" xfId="0">
      <alignment vertical="center"/>
    </xf>
    <xf numFmtId="165" fontId="7" fillId="5" borderId="0" applyAlignment="1" pivotButton="0" quotePrefix="0" xfId="0">
      <alignment vertical="center"/>
    </xf>
    <xf numFmtId="166" fontId="1" fillId="2" borderId="0" applyAlignment="1" pivotButton="0" quotePrefix="0" xfId="0">
      <alignment vertical="center"/>
    </xf>
    <xf numFmtId="164" fontId="7" fillId="5" borderId="0" applyAlignment="1" pivotButton="0" quotePrefix="0" xfId="0">
      <alignment vertical="center"/>
    </xf>
  </cellXfs>
  <cellStyles count="1">
    <cellStyle name="Normal" xfId="0"/>
  </cellStyles>
  <dxfs count="30"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<Relationships xmlns="http://schemas.openxmlformats.org/package/2006/relationships"><Relationship Type="http://schemas.openxmlformats.org/officeDocument/2006/relationships/hyperlink" Target="https://www2.gov.bc.ca/gov/content/housing-tenancy/residential-tenancies" TargetMode="External" Id="rId1"/><Relationship Type="http://schemas.openxmlformats.org/officeDocument/2006/relationships/hyperlink" Target="https://www.alberta.ca/residential-tenancies" TargetMode="External" Id="rId2"/><Relationship Type="http://schemas.openxmlformats.org/officeDocument/2006/relationships/hyperlink" Target="https://www.saskatchewan.ca/residents/housing-and-renting/renting-and-leasing" TargetMode="External" Id="rId3"/><Relationship Type="http://schemas.openxmlformats.org/officeDocument/2006/relationships/hyperlink" Target="https://www.gov.mb.ca/cca/rtb/" TargetMode="External" Id="rId4"/><Relationship Type="http://schemas.openxmlformats.org/officeDocument/2006/relationships/hyperlink" Target="https://tribunalsontario.ca/ltb/" TargetMode="External" Id="rId5"/><Relationship Type="http://schemas.openxmlformats.org/officeDocument/2006/relationships/hyperlink" Target="https://www.tal.gouv.qc.ca/en" TargetMode="External" Id="rId6"/><Relationship Type="http://schemas.openxmlformats.org/officeDocument/2006/relationships/hyperlink" Target="https://www.gnb.ca/en/topic/family-home-community/housing-property/lease.html" TargetMode="External" Id="rId7"/><Relationship Type="http://schemas.openxmlformats.org/officeDocument/2006/relationships/hyperlink" Target="https://novascotia.ca/residential-tenancies-tenants-and-landlords/" TargetMode="External" Id="rId8"/><Relationship Type="http://schemas.openxmlformats.org/officeDocument/2006/relationships/hyperlink" Target="https://peirentaloffice.ca/" TargetMode="External" Id="rId9"/><Relationship Type="http://schemas.openxmlformats.org/officeDocument/2006/relationships/hyperlink" Target="https://www.gov.nl.ca/gs/landlord-tenant/" TargetMode="External" Id="rId10"/><Relationship Type="http://schemas.openxmlformats.org/officeDocument/2006/relationships/hyperlink" Target="https://yukon.ca/en/places/residential-tenancies-office-location-and-hours" TargetMode="External" Id="rId11"/><Relationship Type="http://schemas.openxmlformats.org/officeDocument/2006/relationships/hyperlink" Target="https://www.justice.gov.nt.ca/en/boards-agencies/rental-office/" TargetMode="External" Id="rId12"/><Relationship Type="http://schemas.openxmlformats.org/officeDocument/2006/relationships/hyperlink" Target="https://www.nunavutlegislation.ca/en/consolidated-law/residential-tenancies-act-official-consolidation" TargetMode="External" Id="rId13"/><Relationship Type="http://schemas.openxmlformats.org/officeDocument/2006/relationships/hyperlink" Target="https://www.canada.ca/en/financial-consumer-agency/services/buying-home.html" TargetMode="External" Id="rId14"/><Relationship Type="http://schemas.openxmlformats.org/officeDocument/2006/relationships/hyperlink" Target="https://www.canada.ca/en/revenue-agency/services/tax/individuals/topics/rrsps-related-plans/what-home-buyers-plan/participate-home-buyers-plan.html" TargetMode="External" Id="rId15"/><Relationship Type="http://schemas.openxmlformats.org/officeDocument/2006/relationships/hyperlink" Target="https://www.canada.ca/en/revenue-agency/services/tax/individuals/topics/first-home-savings-account.html" TargetMode="External" Id="rId16"/><Relationship Type="http://schemas.openxmlformats.org/officeDocument/2006/relationships/hyperlink" Target="https://www.cmhc-schl.gc.ca/consumers/renting-a-home/i-am-renting/rent-increases" TargetMode="External" Id="rId17"/></Relationships>
</file>

<file path=xl/worksheets/sheet1.xml><?xml version="1.0" encoding="utf-8"?>
<worksheet xmlns="http://schemas.openxmlformats.org/spreadsheetml/2006/main">
  <sheetPr>
    <tabColor rgb="FF8A2E26"/>
    <outlinePr summaryBelow="1" summaryRight="1"/>
    <pageSetUpPr/>
  </sheetPr>
  <dimension ref="A1:F51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Home Hunt Reality Sheet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4" customHeight="1">
      <c r="A5" s="3" t="n"/>
      <c r="B5" s="7" t="inlineStr">
        <is>
          <t>A short guide before you start. The examples are fictional. Replace them with your own estimates; you do not need perfect numbers.</t>
        </is>
      </c>
    </row>
    <row r="6" ht="27" customHeight="1">
      <c r="A6" s="3" t="n"/>
      <c r="B6" s="3" t="n"/>
      <c r="C6" s="3" t="n"/>
      <c r="D6" s="3" t="n"/>
      <c r="E6" s="3" t="n"/>
      <c r="F6" s="3" t="n"/>
    </row>
    <row r="7" ht="25" customHeight="1">
      <c r="A7" s="3" t="n"/>
      <c r="B7" s="12" t="inlineStr">
        <is>
          <t>1. START WITH THE BASICS</t>
        </is>
      </c>
    </row>
    <row r="8" ht="62" customHeight="1">
      <c r="A8" s="3" t="n"/>
      <c r="B8" s="4" t="inlineStr">
        <is>
          <t>Open the Your homes tab. Name each home in row 8. Choose Rent or Buy, then complete rows 22 to 32. Start with two homes; leave the other columns unnamed.</t>
        </is>
      </c>
    </row>
    <row r="9" ht="27" customHeight="1">
      <c r="A9" s="3" t="n"/>
      <c r="B9" s="3" t="n"/>
      <c r="C9" s="3" t="n"/>
      <c r="D9" s="3" t="n"/>
      <c r="E9" s="3" t="n"/>
      <c r="F9" s="3" t="n"/>
    </row>
    <row r="10" ht="25" customHeight="1">
      <c r="A10" s="3" t="n"/>
      <c r="B10" s="12" t="inlineStr">
        <is>
          <t>2. ONLY ADD WHAT MATTERS</t>
        </is>
      </c>
    </row>
    <row r="11" ht="60" customHeight="1">
      <c r="A11" s="3" t="n"/>
      <c r="B11" s="4" t="inlineStr">
        <is>
          <t>Rows 35 to 41 add the costs you pay outside the rent or mortgage. The extra viewing notes and couple priorities are optional.</t>
        </is>
      </c>
    </row>
    <row r="12" ht="27" customHeight="1">
      <c r="A12" s="3" t="n"/>
      <c r="B12" s="3" t="n"/>
      <c r="C12" s="3" t="n"/>
      <c r="D12" s="3" t="n"/>
      <c r="E12" s="3" t="n"/>
      <c r="F12" s="3" t="n"/>
    </row>
    <row r="13" ht="25" customHeight="1">
      <c r="A13" s="3" t="n"/>
      <c r="B13" s="12" t="inlineStr">
        <is>
          <t>3. READ THE TRADE-OFF</t>
        </is>
      </c>
    </row>
    <row r="14" ht="62" customHeight="1">
      <c r="A14" s="3" t="n"/>
      <c r="B14" s="4" t="inlineStr">
        <is>
          <t>Open Results. Read the light, noise, space and non-negotiables beside the totals. A lower monthly cost cannot tell you whether the home fits your life.</t>
        </is>
      </c>
    </row>
    <row r="15" ht="27" customHeight="1">
      <c r="A15" s="3" t="n"/>
      <c r="B15" s="3" t="n"/>
      <c r="C15" s="3" t="n"/>
      <c r="D15" s="3" t="n"/>
      <c r="E15" s="3" t="n"/>
      <c r="F15" s="3" t="n"/>
    </row>
    <row r="16" ht="25" customHeight="1">
      <c r="A16" s="3" t="n"/>
      <c r="B16" s="12" t="inlineStr">
        <is>
          <t>WHAT YOU CAN CHANGE</t>
        </is>
      </c>
    </row>
    <row r="17" ht="48" customHeight="1">
      <c r="A17" s="3" t="n"/>
      <c r="B17" s="4" t="inlineStr">
        <is>
          <t>Amber cells are for your answers. Grey cells do not apply to the current selection. Other cells calculate automatically. Use the dropdown arrow where available.</t>
        </is>
      </c>
    </row>
    <row r="18" ht="48" customHeight="1">
      <c r="A18" s="3" t="n"/>
      <c r="B18" s="4" t="inlineStr">
        <is>
          <t>Enter 0 when a cost really is zero. A blank is not always zero: important missing inputs leave results blank or show a prompt. Optional blank costs are treated as zero.</t>
        </is>
      </c>
    </row>
    <row r="19" ht="48" customHeight="1">
      <c r="A19" s="3" t="n"/>
      <c r="B19" s="4" t="inlineStr">
        <is>
          <t>The + controls beside row numbers expand optional details or calculation steps. You can leave them closed for a first pass. Save a separate copy before exploring another decision.</t>
        </is>
      </c>
    </row>
    <row r="20" ht="27" customHeight="1">
      <c r="A20" s="3" t="n"/>
      <c r="B20" s="3" t="n"/>
      <c r="C20" s="3" t="n"/>
      <c r="D20" s="3" t="n"/>
      <c r="E20" s="3" t="n"/>
      <c r="F20" s="3" t="n"/>
    </row>
    <row r="21" ht="25" customHeight="1">
      <c r="A21" s="3" t="n"/>
      <c r="B21" s="12" t="inlineStr">
        <is>
          <t>WHAT THE NUMBERS MEAN</t>
        </is>
      </c>
    </row>
    <row r="22" ht="27" customHeight="1">
      <c r="A22" s="3" t="n"/>
      <c r="B22" s="3" t="n"/>
      <c r="C22" s="3" t="n"/>
      <c r="D22" s="3" t="n"/>
      <c r="E22" s="3" t="n"/>
      <c r="F22" s="3" t="n"/>
    </row>
    <row r="23" ht="25" customHeight="1">
      <c r="A23" s="3" t="n"/>
      <c r="B23" s="26" t="inlineStr">
        <is>
          <t>Base housing cost</t>
        </is>
      </c>
    </row>
    <row r="24" ht="47" customHeight="1">
      <c r="A24" s="3" t="n"/>
      <c r="B24" s="4" t="inlineStr">
        <is>
          <t>Your monthly rent or mortgage payment. For a purchase, enter a payment estimate, not the purchase price.</t>
        </is>
      </c>
    </row>
    <row r="25" ht="27" customHeight="1">
      <c r="A25" s="3" t="n"/>
      <c r="B25" s="3" t="n"/>
      <c r="C25" s="3" t="n"/>
      <c r="D25" s="3" t="n"/>
      <c r="E25" s="3" t="n"/>
      <c r="F25" s="3" t="n"/>
    </row>
    <row r="26" ht="25" customHeight="1">
      <c r="A26" s="3" t="n"/>
      <c r="B26" s="26" t="inlineStr">
        <is>
          <t>Real recurring cost</t>
        </is>
      </c>
    </row>
    <row r="27" ht="47" customHeight="1">
      <c r="A27" s="3" t="n"/>
      <c r="B27" s="4" t="inlineStr">
        <is>
          <t>Base housing plus the applicable add-ons you enter. Do not count a cost twice if it is already included.</t>
        </is>
      </c>
    </row>
    <row r="28" ht="27" customHeight="1">
      <c r="A28" s="3" t="n"/>
      <c r="B28" s="3" t="n"/>
      <c r="C28" s="3" t="n"/>
      <c r="D28" s="3" t="n"/>
      <c r="E28" s="3" t="n"/>
      <c r="F28" s="3" t="n"/>
    </row>
    <row r="29" ht="25" customHeight="1">
      <c r="A29" s="3" t="n"/>
      <c r="B29" s="26" t="inlineStr">
        <is>
          <t>Commute hours</t>
        </is>
      </c>
    </row>
    <row r="30" ht="47" customHeight="1">
      <c r="A30" s="3" t="n"/>
      <c r="B30" s="4" t="inlineStr">
        <is>
          <t>The return journey, multiplied by days per week and working weeks. The default 46 weeks allows for time away.</t>
        </is>
      </c>
    </row>
    <row r="31" ht="27" customHeight="1">
      <c r="A31" s="3" t="n"/>
      <c r="B31" s="3" t="n"/>
      <c r="C31" s="3" t="n"/>
      <c r="D31" s="3" t="n"/>
      <c r="E31" s="3" t="n"/>
      <c r="F31" s="3" t="n"/>
    </row>
    <row r="32" ht="25" customHeight="1">
      <c r="A32" s="3" t="n"/>
      <c r="B32" s="26" t="inlineStr">
        <is>
          <t>Cost per hour returned</t>
        </is>
      </c>
    </row>
    <row r="33" ht="47" customHeight="1">
      <c r="A33" s="3" t="n"/>
      <c r="B33" s="4" t="inlineStr">
        <is>
          <t>Extra annual cost divided by annual commute hours saved. n.a. means the option does not both cost more and save time.</t>
        </is>
      </c>
    </row>
    <row r="34" ht="27" customHeight="1">
      <c r="A34" s="3" t="n"/>
      <c r="B34" s="3" t="n"/>
      <c r="C34" s="3" t="n"/>
      <c r="D34" s="3" t="n"/>
      <c r="E34" s="3" t="n"/>
      <c r="F34" s="3" t="n"/>
    </row>
    <row r="35" ht="27" customHeight="1">
      <c r="A35" s="3" t="n"/>
      <c r="B35" s="3" t="n"/>
      <c r="C35" s="3" t="n"/>
      <c r="D35" s="3" t="n"/>
      <c r="E35" s="3" t="n"/>
      <c r="F35" s="3" t="n"/>
    </row>
    <row r="36" ht="25" customHeight="1">
      <c r="A36" s="3" t="n"/>
      <c r="B36" s="12" t="inlineStr">
        <is>
          <t>A QUICK EXAMPLE</t>
        </is>
      </c>
    </row>
    <row r="37" ht="56" customHeight="1">
      <c r="A37" s="3" t="n"/>
      <c r="B37" s="4" t="inlineStr">
        <is>
          <t>A home that costs $180 more per month and saves 138 commute hours per year costs about $15.65 for each hour returned. You decide whether that trade is worth it.</t>
        </is>
      </c>
    </row>
    <row r="38" ht="27" customHeight="1">
      <c r="A38" s="3" t="n"/>
      <c r="B38" s="3" t="n"/>
      <c r="C38" s="3" t="n"/>
      <c r="D38" s="3" t="n"/>
      <c r="E38" s="3" t="n"/>
      <c r="F38" s="3" t="n"/>
    </row>
    <row r="39" ht="25" customHeight="1">
      <c r="A39" s="3" t="n"/>
      <c r="B39" s="12" t="inlineStr">
        <is>
          <t>KEEP LIFE IN THE PICTURE</t>
        </is>
      </c>
    </row>
    <row r="40" ht="27" customHeight="1">
      <c r="A40" s="3" t="n"/>
      <c r="B40" s="3" t="n"/>
      <c r="C40" s="3" t="n"/>
      <c r="D40" s="3" t="n"/>
      <c r="E40" s="3" t="n"/>
      <c r="F40" s="3" t="n"/>
    </row>
    <row r="41" ht="32" customHeight="1">
      <c r="A41" s="3" t="n"/>
      <c r="B41" s="4" t="inlineStr">
        <is>
          <t>Which compromise would you notice every day?</t>
        </is>
      </c>
    </row>
    <row r="42" ht="32" customHeight="1">
      <c r="A42" s="3" t="n"/>
      <c r="B42" s="4" t="inlineStr">
        <is>
          <t>What would make an ordinary Tuesday easier?</t>
        </is>
      </c>
    </row>
    <row r="43" ht="32" customHeight="1">
      <c r="A43" s="3" t="n"/>
      <c r="B43" s="4" t="inlineStr">
        <is>
          <t>What would you still dislike six months from now?</t>
        </is>
      </c>
    </row>
    <row r="44" ht="27" customHeight="1">
      <c r="A44" s="3" t="n"/>
      <c r="B44" s="3" t="n"/>
      <c r="C44" s="3" t="n"/>
      <c r="D44" s="3" t="n"/>
      <c r="E44" s="3" t="n"/>
      <c r="F44" s="3" t="n"/>
    </row>
    <row r="45" ht="25" customHeight="1">
      <c r="A45" s="3" t="n"/>
      <c r="B45" s="12" t="inlineStr">
        <is>
          <t>HOW TO READ A COMPARISON</t>
        </is>
      </c>
    </row>
    <row r="46" ht="56" customHeight="1">
      <c r="A46" s="3" t="n"/>
      <c r="B46" s="4" t="inlineStr">
        <is>
          <t>From and To are the numbered columns, not rankings. Positive cost means the To option costs more. A cost in brackets means a saving. Positive hours returned mean less commuting.</t>
        </is>
      </c>
    </row>
    <row r="47" ht="27" customHeight="1">
      <c r="A47" s="3" t="n"/>
      <c r="B47" s="3" t="n"/>
      <c r="C47" s="3" t="n"/>
      <c r="D47" s="3" t="n"/>
      <c r="E47" s="3" t="n"/>
      <c r="F47" s="3" t="n"/>
    </row>
    <row r="48" ht="27" customHeight="1">
      <c r="A48" s="3" t="n"/>
      <c r="B48" s="3" t="n"/>
      <c r="C48" s="3" t="n"/>
      <c r="D48" s="3" t="n"/>
      <c r="E48" s="3" t="n"/>
      <c r="F48" s="3" t="n"/>
    </row>
    <row r="49" ht="48" customHeight="1">
      <c r="A49" s="3" t="n"/>
      <c r="B49" s="7" t="inlineStr">
        <is>
          <t>All money is in Canadian dollars. The Canada tab links to current official guidance. Estimates help you compare; they do not decide which home or path is right for you.</t>
        </is>
      </c>
    </row>
    <row r="50" ht="27" customHeight="1">
      <c r="A50" s="3" t="n"/>
      <c r="B50" s="3" t="n"/>
      <c r="C50" s="3" t="n"/>
      <c r="D50" s="3" t="n"/>
      <c r="E50" s="3" t="n"/>
      <c r="F50" s="3" t="n"/>
    </row>
    <row r="51" ht="27" customHeight="1">
      <c r="A51" s="3" t="n"/>
      <c r="B51" s="3" t="n"/>
      <c r="C51" s="3" t="n"/>
      <c r="D51" s="3" t="n"/>
      <c r="E51" s="3" t="n"/>
      <c r="F51" s="3" t="n"/>
    </row>
  </sheetData>
  <mergeCells count="31">
    <mergeCell ref="B7:F7"/>
    <mergeCell ref="B16:F16"/>
    <mergeCell ref="B3:F3"/>
    <mergeCell ref="B46:F46"/>
    <mergeCell ref="B18:F18"/>
    <mergeCell ref="B27:F27"/>
    <mergeCell ref="B21:F21"/>
    <mergeCell ref="B43:F43"/>
    <mergeCell ref="B39:F39"/>
    <mergeCell ref="B2:F2"/>
    <mergeCell ref="B11:F11"/>
    <mergeCell ref="B42:F42"/>
    <mergeCell ref="B23:F23"/>
    <mergeCell ref="B14:F14"/>
    <mergeCell ref="B8:F8"/>
    <mergeCell ref="B17:F17"/>
    <mergeCell ref="B13:F13"/>
    <mergeCell ref="B29:F29"/>
    <mergeCell ref="B10:F10"/>
    <mergeCell ref="B19:F19"/>
    <mergeCell ref="B37:F37"/>
    <mergeCell ref="B49:F49"/>
    <mergeCell ref="B30:F30"/>
    <mergeCell ref="B24:F24"/>
    <mergeCell ref="B33:F33"/>
    <mergeCell ref="B5:F5"/>
    <mergeCell ref="B45:F45"/>
    <mergeCell ref="B36:F36"/>
    <mergeCell ref="B32:F32"/>
    <mergeCell ref="B26:F26"/>
    <mergeCell ref="B41:F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8A2E26"/>
    <outlinePr summaryBelow="1" summaryRight="1"/>
    <pageSetUpPr/>
  </sheetPr>
  <dimension ref="A1:G66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</cols>
  <sheetData>
    <row r="1" ht="27" customHeight="1">
      <c r="A1" s="3" t="n"/>
      <c r="B1" s="3" t="n"/>
      <c r="C1" s="3" t="n"/>
      <c r="D1" s="3" t="n"/>
      <c r="E1" s="3" t="n"/>
      <c r="F1" s="3" t="n"/>
      <c r="G1" s="3" t="n"/>
    </row>
    <row r="2" ht="34" customHeight="1">
      <c r="A2" s="3" t="n"/>
      <c r="B2" s="5" t="inlineStr">
        <is>
          <t>Home Hunt Reality Sheet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  <c r="G4" s="3" t="n"/>
    </row>
    <row r="5" ht="48" customHeight="1">
      <c r="A5" s="3" t="n"/>
      <c r="B5" s="7" t="inlineStr">
        <is>
          <t>New here? Open Start here first. Then enter your answers on Your homes. These are fictional examples until you replace them.</t>
        </is>
      </c>
    </row>
    <row r="6" ht="27" customHeight="1">
      <c r="A6" s="3" t="n"/>
      <c r="B6" s="3" t="n"/>
      <c r="C6" s="3" t="n"/>
      <c r="D6" s="3" t="n"/>
      <c r="E6" s="3" t="n"/>
      <c r="F6" s="3" t="n"/>
      <c r="G6" s="3" t="n"/>
    </row>
    <row r="7" ht="27" customHeight="1">
      <c r="A7" s="3" t="n"/>
      <c r="B7" s="3" t="n"/>
      <c r="C7" s="10" t="inlineStr">
        <is>
          <t>Home 1</t>
        </is>
      </c>
      <c r="D7" s="10" t="inlineStr">
        <is>
          <t>Home 2</t>
        </is>
      </c>
      <c r="E7" s="10" t="inlineStr">
        <is>
          <t>Home 3</t>
        </is>
      </c>
      <c r="F7" s="10" t="inlineStr">
        <is>
          <t>Home 4</t>
        </is>
      </c>
      <c r="G7" s="10" t="inlineStr">
        <is>
          <t>Home 5</t>
        </is>
      </c>
    </row>
    <row r="8" ht="25" customHeight="1">
      <c r="A8" s="3" t="n"/>
      <c r="B8" s="12" t="inlineStr">
        <is>
          <t>WHAT YOU TOLD US</t>
        </is>
      </c>
    </row>
    <row r="9" ht="27" customHeight="1">
      <c r="A9" s="3" t="n"/>
      <c r="B9" s="3" t="inlineStr">
        <is>
          <t>Home</t>
        </is>
      </c>
      <c r="C9" s="27" t="str">
        <f>IF('Your homes'!C8="","",'Your homes'!C8)</f>
        <v>Near the station</v>
      </c>
      <c r="D9" s="27" t="str">
        <f>IF('Your homes'!D8="","",'Your homes'!D8)</f>
        <v>Closer to work</v>
      </c>
      <c r="E9" s="27" t="str">
        <f>IF('Your homes'!E8="","",'Your homes'!E8)</f>
        <v/>
      </c>
      <c r="F9" s="27" t="str">
        <f>IF('Your homes'!F8="","",'Your homes'!F8)</f>
        <v/>
      </c>
      <c r="G9" s="27" t="str">
        <f>IF('Your homes'!G8="","",'Your homes'!G8)</f>
        <v/>
      </c>
    </row>
    <row r="10" ht="27" customHeight="1">
      <c r="A10" s="3" t="n"/>
      <c r="B10" s="3" t="inlineStr">
        <is>
          <t>Renting or buying</t>
        </is>
      </c>
      <c r="C10" s="27" t="str">
        <f>IF(C9="","",'Your homes'!C9)</f>
        <v>Rent</v>
      </c>
      <c r="D10" s="27" t="str">
        <f>IF(D9="","",'Your homes'!D9)</f>
        <v>Rent</v>
      </c>
      <c r="E10" s="27" t="str">
        <f>IF(E9="","",'Your homes'!E9)</f>
        <v/>
      </c>
      <c r="F10" s="27" t="str">
        <f>IF(F9="","",'Your homes'!F9)</f>
        <v/>
      </c>
      <c r="G10" s="27" t="str">
        <f>IF(G9="","",'Your homes'!G9)</f>
        <v/>
      </c>
    </row>
    <row r="11" ht="27" customHeight="1">
      <c r="A11" s="3" t="n"/>
      <c r="B11" s="3" t="n"/>
      <c r="C11" s="3" t="n"/>
      <c r="D11" s="3" t="n"/>
      <c r="E11" s="3" t="n"/>
      <c r="F11" s="3" t="n"/>
      <c r="G11" s="3" t="n"/>
    </row>
    <row r="12" ht="25" customHeight="1">
      <c r="A12" s="3" t="n"/>
      <c r="B12" s="12" t="inlineStr">
        <is>
          <t>WHAT THAT ACTUALLY MEANS</t>
        </is>
      </c>
    </row>
    <row r="13" ht="27" customHeight="1">
      <c r="A13" s="3" t="n"/>
      <c r="B13" s="3" t="inlineStr">
        <is>
          <t>Advertised housing / month</t>
        </is>
      </c>
      <c r="C13" s="28">
        <f>IF('Your homes'!C8="","",'Your homes'!C22)</f>
        <v>2400</v>
      </c>
      <c r="D13" s="28">
        <f>IF('Your homes'!D8="","",'Your homes'!D22)</f>
        <v>2750</v>
      </c>
      <c r="E13" s="28" t="str">
        <f>IF('Your homes'!E8="","",'Your homes'!E22)</f>
        <v/>
      </c>
      <c r="F13" s="28" t="str">
        <f>IF('Your homes'!F8="","",'Your homes'!F22)</f>
        <v/>
      </c>
      <c r="G13" s="28" t="str">
        <f>IF('Your homes'!G8="","",'Your homes'!G22)</f>
        <v/>
      </c>
    </row>
    <row r="14" ht="27" customHeight="1">
      <c r="A14" s="3" t="n"/>
      <c r="B14" s="3" t="inlineStr">
        <is>
          <t>Real recurring cost / month</t>
        </is>
      </c>
      <c r="C14" s="28">
        <f>IF('Your homes'!C8="","",'Your homes'!C60)</f>
        <v>3105</v>
      </c>
      <c r="D14" s="28">
        <f>IF('Your homes'!D8="","",'Your homes'!D60)</f>
        <v>2950</v>
      </c>
      <c r="E14" s="28" t="str">
        <f>IF('Your homes'!E8="","",'Your homes'!E60)</f>
        <v/>
      </c>
      <c r="F14" s="28" t="str">
        <f>IF('Your homes'!F8="","",'Your homes'!F60)</f>
        <v/>
      </c>
      <c r="G14" s="28" t="str">
        <f>IF('Your homes'!G8="","",'Your homes'!G60)</f>
        <v/>
      </c>
    </row>
    <row r="15" ht="27" customHeight="1">
      <c r="A15" s="3" t="n"/>
      <c r="B15" s="3" t="inlineStr">
        <is>
          <t>One-way commute / minutes</t>
        </is>
      </c>
      <c r="C15" s="29">
        <f>IF('Your homes'!C8="","",'Your homes'!C25)</f>
        <v>42</v>
      </c>
      <c r="D15" s="29">
        <f>IF('Your homes'!D8="","",'Your homes'!D25)</f>
        <v>12</v>
      </c>
      <c r="E15" s="29" t="str">
        <f>IF('Your homes'!E8="","",'Your homes'!E25)</f>
        <v/>
      </c>
      <c r="F15" s="29" t="str">
        <f>IF('Your homes'!F8="","",'Your homes'!F25)</f>
        <v/>
      </c>
      <c r="G15" s="29" t="str">
        <f>IF('Your homes'!G8="","",'Your homes'!G25)</f>
        <v/>
      </c>
    </row>
    <row r="16" ht="27" customHeight="1">
      <c r="A16" s="3" t="n"/>
      <c r="B16" s="3" t="inlineStr">
        <is>
          <t>Commute hours / year</t>
        </is>
      </c>
      <c r="C16" s="29">
        <f>IF('Your homes'!C8="","",'Your homes'!C61)</f>
        <v>193.2</v>
      </c>
      <c r="D16" s="29">
        <f>IF('Your homes'!D8="","",'Your homes'!D61)</f>
        <v>55.2</v>
      </c>
      <c r="E16" s="29" t="str">
        <f>IF('Your homes'!E8="","",'Your homes'!E61)</f>
        <v/>
      </c>
      <c r="F16" s="29" t="str">
        <f>IF('Your homes'!F8="","",'Your homes'!F61)</f>
        <v/>
      </c>
      <c r="G16" s="29" t="str">
        <f>IF('Your homes'!G8="","",'Your homes'!G61)</f>
        <v/>
      </c>
    </row>
    <row r="17" ht="27" customHeight="1">
      <c r="A17" s="3" t="n"/>
      <c r="B17" s="3" t="inlineStr">
        <is>
          <t>Commute hours / five years</t>
        </is>
      </c>
      <c r="C17" s="29">
        <f>IF('Your homes'!C8="","",'Your homes'!C62)</f>
        <v>966</v>
      </c>
      <c r="D17" s="29">
        <f>IF('Your homes'!D8="","",'Your homes'!D62)</f>
        <v>276</v>
      </c>
      <c r="E17" s="29" t="str">
        <f>IF('Your homes'!E8="","",'Your homes'!E62)</f>
        <v/>
      </c>
      <c r="F17" s="29" t="str">
        <f>IF('Your homes'!F8="","",'Your homes'!F62)</f>
        <v/>
      </c>
      <c r="G17" s="29" t="str">
        <f>IF('Your homes'!G8="","",'Your homes'!G62)</f>
        <v/>
      </c>
    </row>
    <row r="18" ht="27" customHeight="1">
      <c r="A18" s="3" t="n"/>
      <c r="B18" s="3" t="inlineStr">
        <is>
          <t>Primary compromise</t>
        </is>
      </c>
      <c r="C18" s="27" t="str">
        <f>IF('Your homes'!C8="","",'Your homes'!C32)</f>
        <v>Commute</v>
      </c>
      <c r="D18" s="27" t="str">
        <f>IF('Your homes'!D8="","",'Your homes'!D32)</f>
        <v>Space</v>
      </c>
      <c r="E18" s="27" t="str">
        <f>IF('Your homes'!E8="","",'Your homes'!E32)</f>
        <v/>
      </c>
      <c r="F18" s="27" t="str">
        <f>IF('Your homes'!F8="","",'Your homes'!F32)</f>
        <v/>
      </c>
      <c r="G18" s="27" t="str">
        <f>IF('Your homes'!G8="","",'Your homes'!G32)</f>
        <v/>
      </c>
    </row>
    <row r="19" ht="27" customHeight="1">
      <c r="A19" s="3" t="n"/>
      <c r="B19" s="3" t="inlineStr">
        <is>
          <t>Best feature</t>
        </is>
      </c>
      <c r="C19" s="27" t="str">
        <f>IF('Your homes'!C8="","",'Your homes'!C47)</f>
        <v>Natural light</v>
      </c>
      <c r="D19" s="27" t="str">
        <f>IF('Your homes'!D8="","",'Your homes'!D47)</f>
        <v>Location</v>
      </c>
      <c r="E19" s="27" t="str">
        <f>IF('Your homes'!E8="","",'Your homes'!E47)</f>
        <v/>
      </c>
      <c r="F19" s="27" t="str">
        <f>IF('Your homes'!F8="","",'Your homes'!F47)</f>
        <v/>
      </c>
      <c r="G19" s="27" t="str">
        <f>IF('Your homes'!G8="","",'Your homes'!G47)</f>
        <v/>
      </c>
    </row>
    <row r="20" ht="27" customHeight="1">
      <c r="A20" s="3" t="n"/>
      <c r="B20" s="3" t="inlineStr">
        <is>
          <t>Biggest friction</t>
        </is>
      </c>
      <c r="C20" s="27" t="str">
        <f>IF('Your homes'!C8="","",'Your homes'!C48)</f>
        <v>Car dependency</v>
      </c>
      <c r="D20" s="27" t="str">
        <f>IF('Your homes'!D8="","",'Your homes'!D48)</f>
        <v>Storage</v>
      </c>
      <c r="E20" s="27" t="str">
        <f>IF('Your homes'!E8="","",'Your homes'!E48)</f>
        <v/>
      </c>
      <c r="F20" s="27" t="str">
        <f>IF('Your homes'!F8="","",'Your homes'!F48)</f>
        <v/>
      </c>
      <c r="G20" s="27" t="str">
        <f>IF('Your homes'!G8="","",'Your homes'!G48)</f>
        <v/>
      </c>
    </row>
    <row r="21" ht="27" customHeight="1">
      <c r="A21" s="3" t="n"/>
      <c r="B21" s="3" t="n"/>
      <c r="C21" s="3" t="n"/>
      <c r="D21" s="3" t="n"/>
      <c r="E21" s="3" t="n"/>
      <c r="F21" s="3" t="n"/>
      <c r="G21" s="3" t="n"/>
    </row>
    <row r="22" ht="27" customHeight="1">
      <c r="A22" s="3" t="n"/>
      <c r="B22" s="3" t="n"/>
      <c r="C22" s="3" t="n"/>
      <c r="D22" s="3" t="n"/>
      <c r="E22" s="3" t="n"/>
      <c r="F22" s="3" t="n"/>
      <c r="G22" s="3" t="n"/>
    </row>
    <row r="23" ht="25" customHeight="1">
      <c r="A23" s="3" t="n"/>
      <c r="B23" s="12" t="inlineStr">
        <is>
          <t>COMPARE TWO HOMES / CHOOSE THEIR COLUMN NUMBERS</t>
        </is>
      </c>
      <c r="G23" s="3" t="n"/>
    </row>
    <row r="24" ht="27" customHeight="1">
      <c r="A24" s="3" t="n"/>
      <c r="B24" s="3" t="inlineStr">
        <is>
          <t>From option number</t>
        </is>
      </c>
      <c r="C24" s="30" t="n">
        <v>1</v>
      </c>
      <c r="D24" s="3" t="inlineStr">
        <is>
          <t>To option number</t>
        </is>
      </c>
      <c r="E24" s="30" t="n">
        <v>2</v>
      </c>
      <c r="F24" s="3" t="n"/>
      <c r="G24" s="3" t="n"/>
    </row>
    <row r="25" ht="27" customHeight="1">
      <c r="A25" s="3" t="n"/>
      <c r="B25" s="3" t="n"/>
      <c r="C25" s="3" t="n"/>
      <c r="D25" s="3" t="n"/>
      <c r="E25" s="3" t="n"/>
      <c r="F25" s="3" t="n"/>
      <c r="G25" s="3" t="n"/>
    </row>
    <row r="26" ht="27" customHeight="1">
      <c r="A26" s="3" t="n"/>
      <c r="B26" s="3" t="inlineStr">
        <is>
          <t>Monthly cost difference</t>
        </is>
      </c>
      <c r="C26" s="28">
        <f>IF(OR(INDEX(C14:G14,1,$C$24)="",INDEX(C14:G14,1,$E$24)=""),"",INDEX(C14:G14,1,$E$24)-INDEX(C14:G14,1,$C$24))</f>
        <v>-155</v>
      </c>
      <c r="D26" s="3" t="n"/>
      <c r="E26" s="3" t="n"/>
      <c r="F26" s="3" t="n"/>
      <c r="G26" s="3" t="n"/>
    </row>
    <row r="27" ht="27" customHeight="1">
      <c r="A27" s="3" t="n"/>
      <c r="B27" s="3" t="inlineStr">
        <is>
          <t>Annual cost difference</t>
        </is>
      </c>
      <c r="C27" s="28">
        <f>IF(C26="","",C26*12)</f>
        <v>-1860</v>
      </c>
      <c r="D27" s="3" t="n"/>
      <c r="E27" s="3" t="n"/>
      <c r="F27" s="3" t="n"/>
      <c r="G27" s="3" t="n"/>
    </row>
    <row r="28" ht="27" customHeight="1">
      <c r="A28" s="3" t="n"/>
      <c r="B28" s="3" t="inlineStr">
        <is>
          <t>Commute hours returned / year</t>
        </is>
      </c>
      <c r="C28" s="29">
        <f>IF(OR(INDEX(C16:G16,1,$C$24)="",INDEX(C16:G16,1,$E$24)=""),"",INDEX(C16:G16,1,$C$24)-INDEX(C16:G16,1,$E$24))</f>
        <v>138</v>
      </c>
      <c r="D28" s="3" t="n"/>
      <c r="E28" s="3" t="n"/>
      <c r="F28" s="3" t="n"/>
      <c r="G28" s="3" t="n"/>
    </row>
    <row r="29" ht="27" customHeight="1">
      <c r="A29" s="3" t="n"/>
      <c r="B29" s="3" t="inlineStr">
        <is>
          <t>Extra dollars per hour returned</t>
        </is>
      </c>
      <c r="C29" s="31" t="str">
        <f>IF(OR(C28="",C26=""),"",IF(AND(C28&gt;0,C26&gt;0),C27/C28,"n.a."))</f>
        <v>n.a.</v>
      </c>
      <c r="D29" s="3" t="n"/>
      <c r="E29" s="3" t="n"/>
      <c r="F29" s="3" t="n"/>
      <c r="G29" s="3" t="n"/>
    </row>
    <row r="30" ht="43" customHeight="1">
      <c r="A30" s="3" t="n"/>
      <c r="B30" s="7" t="inlineStr">
        <is>
          <t>Positive cost means the destination costs more. Positive hours mean time returned. No hourly price is shown unless you pay more and save time.</t>
        </is>
      </c>
      <c r="G30" s="3" t="n"/>
    </row>
    <row r="31" ht="27" customHeight="1">
      <c r="A31" s="3" t="n"/>
      <c r="B31" s="3" t="n"/>
      <c r="C31" s="3" t="n"/>
      <c r="D31" s="3" t="n"/>
      <c r="E31" s="3" t="n"/>
      <c r="F31" s="3" t="n"/>
      <c r="G31" s="3" t="n"/>
    </row>
    <row r="32" ht="25" customHeight="1">
      <c r="A32" s="3" t="n"/>
      <c r="B32" s="12" t="inlineStr">
        <is>
          <t>THE THING WORTH THINKING ABOUT</t>
        </is>
      </c>
      <c r="G32" s="3" t="n"/>
    </row>
    <row r="33" ht="27" customHeight="1">
      <c r="A33" s="3" t="n"/>
      <c r="B33" s="4" t="str">
        <f>IF(C26="","Enter housing costs for both options.",IF(C28="","Add commute details to compare time as well as cost.",IF(AND(C26&gt;0,C28&gt;0),"Would you pay "&amp;TEXT(C29,"$0.00")&amp;" for each hour of commute time returned?",IF(C28&gt;0,IF(C26=0,"Same monthly cost, and you get commute time back.","This option costs less and gives you commute time back."),IF(C28&lt;0,IF(C26&lt;0,"This option saves "&amp;TEXT(-C26,"$#,##0")&amp;" a month but adds commute time. Is the time worth it?","This option costs the same or more and adds commute time."),IF(C26&lt;0,"Same commute, and this option costs "&amp;TEXT(-C26,"$#,##0")&amp;" less a month.",IF(C26&gt;0,"Same commute, and this option costs "&amp;TEXT(C26,"$#,##0")&amp;" more a month.","Same cost and commute. Focus on the everyday differences.")))))))</f>
        <v>This option costs less and gives you commute time back.</v>
      </c>
      <c r="G33" s="3" t="n"/>
    </row>
    <row r="34" ht="27" customHeight="1">
      <c r="A34" s="3" t="n"/>
      <c r="G34" s="3" t="n"/>
    </row>
    <row r="35" ht="27" customHeight="1">
      <c r="A35" s="3" t="n"/>
      <c r="B35" s="3" t="n"/>
      <c r="C35" s="3" t="n"/>
      <c r="D35" s="3" t="n"/>
      <c r="E35" s="3" t="n"/>
      <c r="F35" s="3" t="n"/>
      <c r="G35" s="3" t="n"/>
    </row>
    <row r="36" ht="27" customHeight="1">
      <c r="A36" s="3" t="n"/>
      <c r="B36" s="3" t="n"/>
      <c r="C36" s="3" t="n"/>
      <c r="D36" s="3" t="n"/>
      <c r="E36" s="3" t="n"/>
      <c r="F36" s="3" t="n"/>
      <c r="G36" s="3" t="n"/>
    </row>
    <row r="37" ht="27" customHeight="1">
      <c r="A37" s="3" t="n"/>
      <c r="B37" s="3" t="n"/>
      <c r="C37" s="3" t="n"/>
      <c r="D37" s="3" t="n"/>
      <c r="E37" s="3" t="n"/>
      <c r="F37" s="3" t="n"/>
      <c r="G37" s="3" t="n"/>
    </row>
    <row r="38" ht="42" customHeight="1">
      <c r="A38" s="3" t="n"/>
      <c r="B38" s="7" t="inlineStr">
        <is>
          <t>Quick estimates include only entered add-ons. Empty optional costs mean zero. Use the relevant prompts on Your homes before treating the total as complete.</t>
        </is>
      </c>
    </row>
    <row r="39" ht="27" customHeight="1">
      <c r="A39" s="3" t="n"/>
      <c r="B39" s="3" t="n"/>
      <c r="C39" s="3" t="n"/>
      <c r="D39" s="3" t="n"/>
      <c r="E39" s="3" t="n"/>
      <c r="F39" s="3" t="n"/>
      <c r="G39" s="3" t="n"/>
    </row>
    <row r="40" ht="25" customHeight="1">
      <c r="A40" s="3" t="n"/>
      <c r="B40" s="12" t="inlineStr">
        <is>
          <t>EVERYDAY DIFFERENCES</t>
        </is>
      </c>
    </row>
    <row r="41" ht="27" customHeight="1">
      <c r="A41" s="3" t="n"/>
      <c r="B41" s="3" t="inlineStr">
        <is>
          <t>Natural light</t>
        </is>
      </c>
      <c r="C41" s="27" t="str">
        <f>IF(C9="","",'Your homes'!C28)</f>
        <v>Great</v>
      </c>
      <c r="D41" s="27" t="str">
        <f>IF(D9="","",'Your homes'!D28)</f>
        <v>Fine</v>
      </c>
      <c r="E41" s="27" t="str">
        <f>IF(E9="","",'Your homes'!E28)</f>
        <v/>
      </c>
      <c r="F41" s="27" t="str">
        <f>IF(F9="","",'Your homes'!F28)</f>
        <v/>
      </c>
      <c r="G41" s="27" t="str">
        <f>IF(G9="","",'Your homes'!G28)</f>
        <v/>
      </c>
    </row>
    <row r="42" ht="27" customHeight="1">
      <c r="A42" s="3" t="n"/>
      <c r="B42" s="3" t="inlineStr">
        <is>
          <t>Noise</t>
        </is>
      </c>
      <c r="C42" s="27" t="str">
        <f>IF(C9="","",'Your homes'!C29)</f>
        <v>Normal</v>
      </c>
      <c r="D42" s="27" t="str">
        <f>IF(D9="","",'Your homes'!D29)</f>
        <v>Quiet</v>
      </c>
      <c r="E42" s="27" t="str">
        <f>IF(E9="","",'Your homes'!E29)</f>
        <v/>
      </c>
      <c r="F42" s="27" t="str">
        <f>IF(F9="","",'Your homes'!F29)</f>
        <v/>
      </c>
      <c r="G42" s="27" t="str">
        <f>IF(G9="","",'Your homes'!G29)</f>
        <v/>
      </c>
    </row>
    <row r="43" ht="27" customHeight="1">
      <c r="A43" s="3" t="n"/>
      <c r="B43" s="3" t="inlineStr">
        <is>
          <t>Neighbourhood</t>
        </is>
      </c>
      <c r="C43" s="27" t="str">
        <f>IF(C9="","",'Your homes'!C30)</f>
        <v>Fine</v>
      </c>
      <c r="D43" s="27" t="str">
        <f>IF(D9="","",'Your homes'!D30)</f>
        <v>Love</v>
      </c>
      <c r="E43" s="27" t="str">
        <f>IF(E9="","",'Your homes'!E30)</f>
        <v/>
      </c>
      <c r="F43" s="27" t="str">
        <f>IF(F9="","",'Your homes'!F30)</f>
        <v/>
      </c>
      <c r="G43" s="27" t="str">
        <f>IF(G9="","",'Your homes'!G30)</f>
        <v/>
      </c>
    </row>
    <row r="44" ht="27" customHeight="1">
      <c r="A44" s="3" t="n"/>
      <c r="B44" s="3" t="inlineStr">
        <is>
          <t>Non-negotiables</t>
        </is>
      </c>
      <c r="C44" s="27" t="str">
        <f>IF(C9="","",'Your homes'!C31)</f>
        <v>Mostly</v>
      </c>
      <c r="D44" s="27" t="str">
        <f>IF(D9="","",'Your homes'!D31)</f>
        <v>Yes</v>
      </c>
      <c r="E44" s="27" t="str">
        <f>IF(E9="","",'Your homes'!E31)</f>
        <v/>
      </c>
      <c r="F44" s="27" t="str">
        <f>IF(F9="","",'Your homes'!F31)</f>
        <v/>
      </c>
      <c r="G44" s="27" t="str">
        <f>IF(G9="","",'Your homes'!G31)</f>
        <v/>
      </c>
    </row>
    <row r="45" ht="27" customHeight="1">
      <c r="A45" s="3" t="n"/>
      <c r="B45" s="3" t="inlineStr">
        <is>
          <t>Usable space</t>
        </is>
      </c>
      <c r="C45" s="27" t="str">
        <f>IF(C9="","",'Your homes'!C24)</f>
        <v>Small, useful layout</v>
      </c>
      <c r="D45" s="27" t="str">
        <f>IF(D9="","",'Your homes'!D24)</f>
        <v>Less storage</v>
      </c>
      <c r="E45" s="27" t="str">
        <f>IF(E9="","",'Your homes'!E24)</f>
        <v/>
      </c>
      <c r="F45" s="27" t="str">
        <f>IF(F9="","",'Your homes'!F24)</f>
        <v/>
      </c>
      <c r="G45" s="27" t="str">
        <f>IF(G9="","",'Your homes'!G24)</f>
        <v/>
      </c>
    </row>
    <row r="46" ht="27" customHeight="1">
      <c r="A46" s="3" t="n"/>
      <c r="B46" s="3" t="inlineStr">
        <is>
          <t>Parking cost / month</t>
        </is>
      </c>
      <c r="C46" s="28">
        <f>IF(C9="","",IF('Your homes'!C12="Yes",'Your homes'!C39,0))</f>
        <v>180</v>
      </c>
      <c r="D46" s="28">
        <f>IF(D9="","",IF('Your homes'!D12="Yes",'Your homes'!D39,0))</f>
        <v>0</v>
      </c>
      <c r="E46" s="28" t="str">
        <f>IF(E9="","",IF('Your homes'!E12="Yes",'Your homes'!E39,0))</f>
        <v/>
      </c>
      <c r="F46" s="28" t="str">
        <f>IF(F9="","",IF('Your homes'!F12="Yes",'Your homes'!F39,0))</f>
        <v/>
      </c>
      <c r="G46" s="28" t="str">
        <f>IF(G9="","",IF('Your homes'!G12="Yes",'Your homes'!G39,0))</f>
        <v/>
      </c>
    </row>
    <row r="47" ht="27" customHeight="1">
      <c r="A47" s="3" t="n"/>
      <c r="B47" s="3" t="n"/>
      <c r="C47" s="3" t="n"/>
      <c r="D47" s="3" t="n"/>
      <c r="E47" s="3" t="n"/>
      <c r="F47" s="3" t="n"/>
      <c r="G47" s="3" t="n"/>
    </row>
    <row r="48" ht="27" customHeight="1">
      <c r="A48" s="3" t="n"/>
      <c r="B48" s="3" t="n"/>
      <c r="C48" s="3" t="n"/>
      <c r="D48" s="3" t="n"/>
      <c r="E48" s="3" t="n"/>
      <c r="F48" s="3" t="n"/>
      <c r="G48" s="3" t="n"/>
    </row>
    <row r="49" ht="25" customHeight="1">
      <c r="A49" s="3" t="n"/>
      <c r="B49" s="12" t="inlineStr">
        <is>
          <t>COUPLE MODE</t>
        </is>
      </c>
    </row>
    <row r="50" ht="42" customHeight="1">
      <c r="A50" s="3" t="n"/>
      <c r="B50" s="7" t="inlineStr">
        <is>
          <t>Optional: enter four priorities per person on Your homes. A difference starts a conversation; it does not pick a home.</t>
        </is>
      </c>
    </row>
    <row r="51" ht="27" customHeight="1">
      <c r="A51" s="3" t="n"/>
      <c r="B51" s="3" t="n"/>
      <c r="C51" s="3" t="n"/>
      <c r="D51" s="3" t="n"/>
      <c r="E51" s="3" t="n"/>
      <c r="F51" s="3" t="n"/>
      <c r="G51" s="3" t="n"/>
    </row>
    <row r="52" ht="27" customHeight="1">
      <c r="A52" s="3" t="n"/>
      <c r="B52" s="3" t="inlineStr">
        <is>
          <t>Largest priority gap</t>
        </is>
      </c>
      <c r="C52" s="27" t="str">
        <f>IF(COUNT('Your homes'!C70:D73)&lt;8,"Add both people’s priorities",IF(MAX('Your homes'!E70:E73)=0,"Your priorities are aligned",INDEX('Your homes'!B70:B73,MATCH(MAX('Your homes'!E70:E73),'Your homes'!E70:E73,0))))</f>
        <v>Add both people’s priorities</v>
      </c>
      <c r="D52" s="3" t="n"/>
      <c r="E52" s="3" t="n"/>
      <c r="F52" s="3" t="n"/>
      <c r="G52" s="3" t="n"/>
    </row>
    <row r="53" ht="27" customHeight="1">
      <c r="A53" s="3" t="n"/>
      <c r="B53" s="3" t="n"/>
      <c r="C53" s="3" t="n"/>
      <c r="D53" s="3" t="n"/>
      <c r="E53" s="3" t="n"/>
      <c r="F53" s="3" t="n"/>
      <c r="G53" s="3" t="n"/>
    </row>
    <row r="54" ht="27" customHeight="1">
      <c r="A54" s="3" t="n"/>
      <c r="B54" s="3" t="n"/>
      <c r="C54" s="3" t="n"/>
      <c r="D54" s="3" t="n"/>
      <c r="E54" s="3" t="n"/>
      <c r="F54" s="3" t="n"/>
      <c r="G54" s="3" t="n"/>
    </row>
    <row r="55" ht="44" customHeight="1">
      <c r="A55" s="3" t="n"/>
      <c r="B55" s="7" t="inlineStr">
        <is>
          <t>WHAT WE ARE ASSUMING: commute weeks are editable on Your homes. Housing cost means base rent or your estimated mortgage payment, not a purchase price.</t>
        </is>
      </c>
    </row>
    <row r="56" ht="27" customHeight="1">
      <c r="A56" s="3" t="n"/>
      <c r="B56" s="3" t="n"/>
      <c r="C56" s="3" t="n"/>
      <c r="D56" s="3" t="n"/>
      <c r="E56" s="3" t="n"/>
      <c r="F56" s="3" t="n"/>
      <c r="G56" s="3" t="n"/>
    </row>
    <row r="57" ht="27" customHeight="1">
      <c r="A57" s="3" t="n"/>
      <c r="B57" s="3" t="n"/>
      <c r="C57" s="3" t="n"/>
      <c r="D57" s="3" t="n"/>
      <c r="E57" s="3" t="n"/>
      <c r="F57" s="3" t="n"/>
      <c r="G57" s="3" t="n"/>
    </row>
    <row r="58" ht="27" customHeight="1">
      <c r="A58" s="3" t="n"/>
      <c r="B58" s="3" t="n"/>
      <c r="C58" s="3" t="n"/>
      <c r="D58" s="3" t="n"/>
      <c r="E58" s="3" t="n"/>
      <c r="F58" s="3" t="n"/>
      <c r="G58" s="3" t="n"/>
    </row>
    <row r="59" ht="27" customHeight="1">
      <c r="A59" s="3" t="n"/>
      <c r="B59" s="3" t="n"/>
      <c r="C59" s="3" t="n"/>
      <c r="D59" s="3" t="n"/>
      <c r="E59" s="3" t="n"/>
      <c r="F59" s="3" t="n"/>
      <c r="G59" s="3" t="n"/>
    </row>
    <row r="60" ht="27" customHeight="1">
      <c r="A60" s="3" t="n"/>
      <c r="B60" s="3" t="n"/>
      <c r="C60" s="3" t="n"/>
      <c r="D60" s="3" t="n"/>
      <c r="E60" s="3" t="n"/>
      <c r="F60" s="3" t="n"/>
      <c r="G60" s="3" t="n"/>
    </row>
    <row r="61" ht="27" customHeight="1">
      <c r="A61" s="3" t="n"/>
      <c r="B61" s="3" t="n"/>
      <c r="C61" s="3" t="n"/>
      <c r="D61" s="3" t="n"/>
      <c r="E61" s="3" t="n"/>
      <c r="F61" s="3" t="n"/>
      <c r="G61" s="3" t="n"/>
    </row>
    <row r="62" ht="27" customHeight="1">
      <c r="A62" s="3" t="n"/>
      <c r="B62" s="3" t="n"/>
      <c r="C62" s="3" t="n"/>
      <c r="D62" s="3" t="n"/>
      <c r="E62" s="3" t="n"/>
      <c r="F62" s="3" t="n"/>
      <c r="G62" s="3" t="n"/>
    </row>
    <row r="63" ht="27" customHeight="1">
      <c r="A63" s="3" t="n"/>
      <c r="B63" s="3" t="n"/>
      <c r="C63" s="3" t="n"/>
      <c r="D63" s="3" t="n"/>
      <c r="E63" s="3" t="n"/>
      <c r="F63" s="3" t="n"/>
      <c r="G63" s="3" t="n"/>
    </row>
    <row r="64" ht="27" customHeight="1">
      <c r="A64" s="3" t="n"/>
      <c r="B64" s="3" t="n"/>
      <c r="C64" s="3" t="n"/>
      <c r="D64" s="3" t="n"/>
      <c r="E64" s="3" t="n"/>
      <c r="F64" s="3" t="n"/>
      <c r="G64" s="3" t="n"/>
    </row>
    <row r="65" ht="27" customHeight="1">
      <c r="A65" s="3" t="n"/>
      <c r="B65" s="3" t="n"/>
      <c r="C65" s="3" t="n"/>
      <c r="D65" s="3" t="n"/>
      <c r="E65" s="3" t="n"/>
      <c r="F65" s="3" t="n"/>
      <c r="G65" s="3" t="n"/>
    </row>
    <row r="66" ht="27" customHeight="1">
      <c r="A66" s="3" t="n"/>
      <c r="B66" s="3" t="n"/>
      <c r="C66" s="3" t="n"/>
      <c r="D66" s="3" t="n"/>
      <c r="E66" s="3" t="n"/>
      <c r="F66" s="3" t="n"/>
      <c r="G66" s="3" t="n"/>
    </row>
  </sheetData>
  <mergeCells count="14">
    <mergeCell ref="B3:G3"/>
    <mergeCell ref="B2:G2"/>
    <mergeCell ref="B38:G38"/>
    <mergeCell ref="B30:F30"/>
    <mergeCell ref="B5:G5"/>
    <mergeCell ref="B33:F34"/>
    <mergeCell ref="B8:G8"/>
    <mergeCell ref="B49:G49"/>
    <mergeCell ref="B50:G50"/>
    <mergeCell ref="B23:F23"/>
    <mergeCell ref="B12:G12"/>
    <mergeCell ref="B40:G40"/>
    <mergeCell ref="B32:F32"/>
    <mergeCell ref="B55:G55"/>
  </mergeCells>
  <dataValidations count="2">
    <dataValidation sqref="C24" showDropDown="0" showInputMessage="0" showErrorMessage="0" allowBlank="0" type="whole" operator="between">
      <formula1>1</formula1>
      <formula2>5</formula2>
    </dataValidation>
    <dataValidation sqref="E24" showDropDown="0" showInputMessage="0" showErrorMessage="0" allowBlank="0" type="whole" operator="between">
      <formula1>1</formula1>
      <formula2>5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5A5F3A"/>
    <outlinePr summaryBelow="1" showOutlineSymbols="1"/>
    <pageSetUpPr/>
  </sheetPr>
  <dimension ref="A1:G76"/>
  <sheetViews>
    <sheetView showGridLines="0" tabSelected="0" workbookViewId="0">
      <pane ySplit="7" topLeftCell="A8" activePane="bottomLeft" state="frozen"/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</cols>
  <sheetData>
    <row r="1" ht="27" customHeight="1">
      <c r="A1" s="3" t="n"/>
      <c r="B1" s="3" t="n"/>
      <c r="C1" s="3" t="n"/>
      <c r="D1" s="3" t="n"/>
      <c r="E1" s="3" t="n"/>
      <c r="F1" s="3" t="n"/>
      <c r="G1" s="3" t="n"/>
    </row>
    <row r="2" ht="34" customHeight="1">
      <c r="A2" s="3" t="n"/>
      <c r="B2" s="5" t="inlineStr">
        <is>
          <t>What you told us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  <c r="G4" s="3" t="n"/>
    </row>
    <row r="5" ht="48" customHeight="1">
      <c r="A5" s="3" t="n"/>
      <c r="B5" s="7" t="inlineStr">
        <is>
          <t>Start here explains every main result. Fill the amber cells below. Expand + for optional details. Read Results when you have your first estimates.</t>
        </is>
      </c>
    </row>
    <row r="6" ht="27" customHeight="1">
      <c r="A6" s="3" t="n"/>
      <c r="B6" s="3" t="inlineStr">
        <is>
          <t>Province / territory</t>
        </is>
      </c>
      <c r="C6" s="17" t="inlineStr">
        <is>
          <t>British Columbia</t>
        </is>
      </c>
      <c r="D6" s="3" t="n"/>
      <c r="E6" s="3" t="n"/>
      <c r="F6" s="3" t="n"/>
      <c r="G6" s="3" t="n"/>
    </row>
    <row r="7" ht="27" customHeight="1">
      <c r="A7" s="3" t="n"/>
      <c r="B7" s="3" t="n"/>
      <c r="C7" s="10" t="inlineStr">
        <is>
          <t>Home 1</t>
        </is>
      </c>
      <c r="D7" s="10" t="inlineStr">
        <is>
          <t>Home 2</t>
        </is>
      </c>
      <c r="E7" s="10" t="inlineStr">
        <is>
          <t>Home 3</t>
        </is>
      </c>
      <c r="F7" s="10" t="inlineStr">
        <is>
          <t>Home 4</t>
        </is>
      </c>
      <c r="G7" s="10" t="inlineStr">
        <is>
          <t>Home 5</t>
        </is>
      </c>
    </row>
    <row r="8" ht="27" customHeight="1">
      <c r="A8" s="3" t="n"/>
      <c r="B8" s="3" t="inlineStr">
        <is>
          <t>Home nickname</t>
        </is>
      </c>
      <c r="C8" s="17" t="inlineStr">
        <is>
          <t>Near the station</t>
        </is>
      </c>
      <c r="D8" s="17" t="inlineStr">
        <is>
          <t>Closer to work</t>
        </is>
      </c>
      <c r="E8" s="17" t="str"/>
      <c r="F8" s="17" t="str"/>
      <c r="G8" s="17" t="str"/>
    </row>
    <row r="9" ht="27" customHeight="1">
      <c r="A9" s="3" t="n"/>
      <c r="B9" s="3" t="inlineStr">
        <is>
          <t>Tenure</t>
        </is>
      </c>
      <c r="C9" s="17" t="inlineStr">
        <is>
          <t>Rent</t>
        </is>
      </c>
      <c r="D9" s="17" t="inlineStr">
        <is>
          <t>Rent</t>
        </is>
      </c>
      <c r="E9" s="17" t="str"/>
      <c r="F9" s="17" t="str"/>
      <c r="G9" s="17" t="str"/>
    </row>
    <row r="10" ht="27" customHeight="1">
      <c r="A10" s="3" t="n"/>
      <c r="B10" s="3" t="inlineStr">
        <is>
          <t>Building</t>
        </is>
      </c>
      <c r="C10" s="17" t="inlineStr">
        <is>
          <t>Apartment</t>
        </is>
      </c>
      <c r="D10" s="17" t="inlineStr">
        <is>
          <t>Apartment</t>
        </is>
      </c>
      <c r="E10" s="17" t="str"/>
      <c r="F10" s="17" t="str"/>
      <c r="G10" s="17" t="str"/>
    </row>
    <row r="11" ht="27" customHeight="1">
      <c r="A11" s="3" t="n"/>
      <c r="B11" s="3" t="inlineStr">
        <is>
          <t>Pet owner?</t>
        </is>
      </c>
      <c r="C11" s="17" t="inlineStr">
        <is>
          <t>No</t>
        </is>
      </c>
      <c r="D11" s="17" t="inlineStr">
        <is>
          <t>No</t>
        </is>
      </c>
      <c r="E11" s="17" t="str"/>
      <c r="F11" s="17" t="str"/>
      <c r="G11" s="17" t="str"/>
    </row>
    <row r="12" ht="27" customHeight="1">
      <c r="A12" s="3" t="n"/>
      <c r="B12" s="3" t="inlineStr">
        <is>
          <t>Parking needed?</t>
        </is>
      </c>
      <c r="C12" s="17" t="inlineStr">
        <is>
          <t>Yes</t>
        </is>
      </c>
      <c r="D12" s="17" t="inlineStr">
        <is>
          <t>No</t>
        </is>
      </c>
      <c r="E12" s="17" t="str"/>
      <c r="F12" s="17" t="str"/>
      <c r="G12" s="17" t="str"/>
    </row>
    <row r="13" ht="27" customHeight="1">
      <c r="A13" s="3" t="n"/>
      <c r="B13" s="3" t="inlineStr">
        <is>
          <t>Work from home?</t>
        </is>
      </c>
      <c r="C13" s="17" t="inlineStr">
        <is>
          <t>Yes</t>
        </is>
      </c>
      <c r="D13" s="17" t="inlineStr">
        <is>
          <t>Yes</t>
        </is>
      </c>
      <c r="E13" s="17" t="str"/>
      <c r="F13" s="17" t="str"/>
      <c r="G13" s="17" t="str"/>
    </row>
    <row r="14" ht="27" customHeight="1">
      <c r="A14" s="3" t="n"/>
      <c r="B14" s="3" t="inlineStr">
        <is>
          <t>Commute weeks / year</t>
        </is>
      </c>
      <c r="C14" s="17" t="n">
        <v>46</v>
      </c>
      <c r="D14" s="17" t="n">
        <v>46</v>
      </c>
      <c r="E14" s="17" t="n">
        <v>46</v>
      </c>
      <c r="F14" s="17" t="n">
        <v>46</v>
      </c>
      <c r="G14" s="17" t="n">
        <v>46</v>
      </c>
    </row>
    <row r="15" ht="27" customHeight="1">
      <c r="A15" s="3" t="n"/>
      <c r="B15" s="3" t="n"/>
      <c r="C15" s="3" t="n"/>
      <c r="D15" s="3" t="n"/>
      <c r="E15" s="3" t="n"/>
      <c r="F15" s="3" t="n"/>
      <c r="G15" s="3" t="n"/>
    </row>
    <row r="16" ht="27" customHeight="1">
      <c r="A16" s="3" t="n"/>
      <c r="B16" s="3" t="n"/>
      <c r="C16" s="3" t="n"/>
      <c r="D16" s="3" t="n"/>
      <c r="E16" s="3" t="n"/>
      <c r="F16" s="3" t="n"/>
      <c r="G16" s="3" t="n"/>
    </row>
    <row r="17" ht="42" customHeight="1">
      <c r="A17" s="3" t="n"/>
      <c r="B17" s="7" t="inlineStr">
        <is>
          <t>Start with the monthly payment and everyday trade-offs. Pet, parking and workspace context only matter when adding the optional details.</t>
        </is>
      </c>
    </row>
    <row r="18" ht="27" customHeight="1">
      <c r="A18" s="3" t="n"/>
      <c r="B18" s="3" t="n"/>
      <c r="C18" s="3" t="n"/>
      <c r="D18" s="3" t="n"/>
      <c r="E18" s="3" t="n"/>
      <c r="F18" s="3" t="n"/>
      <c r="G18" s="3" t="n"/>
    </row>
    <row r="19" ht="27" customHeight="1">
      <c r="A19" s="3" t="n"/>
      <c r="B19" s="3" t="n"/>
      <c r="C19" s="3" t="n"/>
      <c r="D19" s="3" t="n"/>
      <c r="E19" s="3" t="n"/>
      <c r="F19" s="3" t="n"/>
      <c r="G19" s="3" t="n"/>
    </row>
    <row r="20" ht="25" customHeight="1">
      <c r="A20" s="3" t="n"/>
      <c r="B20" s="12" t="inlineStr">
        <is>
          <t>QUICK / ABOUT TWO MINUTES</t>
        </is>
      </c>
    </row>
    <row r="21" ht="27" customHeight="1">
      <c r="A21" s="3" t="n"/>
      <c r="B21" s="3" t="n"/>
      <c r="C21" s="3" t="n"/>
      <c r="D21" s="3" t="n"/>
      <c r="E21" s="3" t="n"/>
      <c r="F21" s="3" t="n"/>
      <c r="G21" s="3" t="n"/>
    </row>
    <row r="22" ht="27" customHeight="1">
      <c r="A22" s="3" t="n"/>
      <c r="B22" s="3" t="inlineStr">
        <is>
          <t>Base rent or mortgage / month</t>
        </is>
      </c>
      <c r="C22" s="32" t="n">
        <v>2400</v>
      </c>
      <c r="D22" s="32" t="n">
        <v>2750</v>
      </c>
      <c r="E22" s="32" t="str"/>
      <c r="F22" s="32" t="str"/>
      <c r="G22" s="32" t="str"/>
    </row>
    <row r="23" ht="27" customHeight="1">
      <c r="A23" s="3" t="n"/>
      <c r="B23" s="3" t="inlineStr">
        <is>
          <t>Bedrooms</t>
        </is>
      </c>
      <c r="C23" s="17" t="n">
        <v>1</v>
      </c>
      <c r="D23" s="17" t="n">
        <v>1</v>
      </c>
      <c r="E23" s="17" t="str"/>
      <c r="F23" s="17" t="str"/>
      <c r="G23" s="17" t="str"/>
    </row>
    <row r="24" ht="27" customHeight="1">
      <c r="A24" s="3" t="n"/>
      <c r="B24" s="3" t="inlineStr">
        <is>
          <t>Usable space / your description</t>
        </is>
      </c>
      <c r="C24" s="17" t="inlineStr">
        <is>
          <t>Small, useful layout</t>
        </is>
      </c>
      <c r="D24" s="17" t="inlineStr">
        <is>
          <t>Less storage</t>
        </is>
      </c>
      <c r="E24" s="17" t="str"/>
      <c r="F24" s="17" t="str"/>
      <c r="G24" s="17" t="str"/>
    </row>
    <row r="25" ht="27" customHeight="1">
      <c r="A25" s="3" t="n"/>
      <c r="B25" s="3" t="inlineStr">
        <is>
          <t>One-way commute / minutes</t>
        </is>
      </c>
      <c r="C25" s="17" t="n">
        <v>42</v>
      </c>
      <c r="D25" s="17" t="n">
        <v>12</v>
      </c>
      <c r="E25" s="17" t="str"/>
      <c r="F25" s="17" t="str"/>
      <c r="G25" s="17" t="str"/>
    </row>
    <row r="26" ht="27" customHeight="1">
      <c r="A26" s="3" t="n"/>
      <c r="B26" s="3" t="inlineStr">
        <is>
          <t>Commute days / week</t>
        </is>
      </c>
      <c r="C26" s="17" t="n">
        <v>3</v>
      </c>
      <c r="D26" s="17" t="n">
        <v>3</v>
      </c>
      <c r="E26" s="17" t="str"/>
      <c r="F26" s="17" t="str"/>
      <c r="G26" s="17" t="str"/>
    </row>
    <row r="27" ht="27" customHeight="1">
      <c r="A27" s="3" t="n"/>
      <c r="B27" s="3" t="inlineStr">
        <is>
          <t>Car required here?</t>
        </is>
      </c>
      <c r="C27" s="17" t="inlineStr">
        <is>
          <t>Yes</t>
        </is>
      </c>
      <c r="D27" s="17" t="inlineStr">
        <is>
          <t>No</t>
        </is>
      </c>
      <c r="E27" s="17" t="str"/>
      <c r="F27" s="17" t="str"/>
      <c r="G27" s="17" t="str"/>
    </row>
    <row r="28" ht="27" customHeight="1">
      <c r="A28" s="3" t="n"/>
      <c r="B28" s="3" t="inlineStr">
        <is>
          <t>Natural light</t>
        </is>
      </c>
      <c r="C28" s="17" t="inlineStr">
        <is>
          <t>Great</t>
        </is>
      </c>
      <c r="D28" s="17" t="inlineStr">
        <is>
          <t>Fine</t>
        </is>
      </c>
      <c r="E28" s="17" t="str"/>
      <c r="F28" s="17" t="str"/>
      <c r="G28" s="17" t="str"/>
    </row>
    <row r="29" ht="27" customHeight="1">
      <c r="A29" s="3" t="n"/>
      <c r="B29" s="3" t="inlineStr">
        <is>
          <t>Noise</t>
        </is>
      </c>
      <c r="C29" s="17" t="inlineStr">
        <is>
          <t>Normal</t>
        </is>
      </c>
      <c r="D29" s="17" t="inlineStr">
        <is>
          <t>Quiet</t>
        </is>
      </c>
      <c r="E29" s="17" t="str"/>
      <c r="F29" s="17" t="str"/>
      <c r="G29" s="17" t="str"/>
    </row>
    <row r="30" ht="27" customHeight="1">
      <c r="A30" s="3" t="n"/>
      <c r="B30" s="3" t="inlineStr">
        <is>
          <t>Neighbourhood for your life</t>
        </is>
      </c>
      <c r="C30" s="17" t="inlineStr">
        <is>
          <t>Fine</t>
        </is>
      </c>
      <c r="D30" s="17" t="inlineStr">
        <is>
          <t>Love</t>
        </is>
      </c>
      <c r="E30" s="17" t="str"/>
      <c r="F30" s="17" t="str"/>
      <c r="G30" s="17" t="str"/>
    </row>
    <row r="31" ht="27" customHeight="1">
      <c r="A31" s="3" t="n"/>
      <c r="B31" s="3" t="inlineStr">
        <is>
          <t>Meets non-negotiables?</t>
        </is>
      </c>
      <c r="C31" s="17" t="inlineStr">
        <is>
          <t>Mostly</t>
        </is>
      </c>
      <c r="D31" s="17" t="inlineStr">
        <is>
          <t>Yes</t>
        </is>
      </c>
      <c r="E31" s="17" t="str"/>
      <c r="F31" s="17" t="str"/>
      <c r="G31" s="17" t="str"/>
    </row>
    <row r="32" ht="27" customHeight="1">
      <c r="A32" s="3" t="n"/>
      <c r="B32" s="3" t="inlineStr">
        <is>
          <t>Main compromise</t>
        </is>
      </c>
      <c r="C32" s="17" t="inlineStr">
        <is>
          <t>Commute</t>
        </is>
      </c>
      <c r="D32" s="17" t="inlineStr">
        <is>
          <t>Space</t>
        </is>
      </c>
      <c r="E32" s="17" t="str"/>
      <c r="F32" s="17" t="str"/>
      <c r="G32" s="17" t="str"/>
    </row>
    <row r="33" ht="27" customHeight="1">
      <c r="A33" s="3" t="n"/>
      <c r="B33" s="3" t="n"/>
      <c r="C33" s="3" t="n"/>
      <c r="D33" s="3" t="n"/>
      <c r="E33" s="3" t="n"/>
      <c r="F33" s="3" t="n"/>
      <c r="G33" s="3" t="n"/>
    </row>
    <row r="34" ht="25" customHeight="1">
      <c r="A34" s="3" t="n"/>
      <c r="B34" s="12" t="inlineStr">
        <is>
          <t>ADD COSTS THAT ARE NOT ALREADY INCLUDED</t>
        </is>
      </c>
    </row>
    <row r="35" ht="27" customHeight="1">
      <c r="A35" s="3" t="n"/>
      <c r="B35" s="3" t="inlineStr">
        <is>
          <t>Condo/strata fee / month</t>
        </is>
      </c>
      <c r="C35" s="32" t="n">
        <v>0</v>
      </c>
      <c r="D35" s="32" t="n">
        <v>0</v>
      </c>
      <c r="E35" s="32" t="n">
        <v>0</v>
      </c>
      <c r="F35" s="32" t="n">
        <v>0</v>
      </c>
      <c r="G35" s="32" t="n">
        <v>0</v>
      </c>
    </row>
    <row r="36" ht="27" customHeight="1">
      <c r="A36" s="3" t="n"/>
      <c r="B36" s="3" t="inlineStr">
        <is>
          <t>Owner upkeep / month</t>
        </is>
      </c>
      <c r="C36" s="32" t="n">
        <v>0</v>
      </c>
      <c r="D36" s="32" t="n">
        <v>0</v>
      </c>
      <c r="E36" s="32" t="n">
        <v>0</v>
      </c>
      <c r="F36" s="32" t="n">
        <v>0</v>
      </c>
      <c r="G36" s="32" t="n">
        <v>0</v>
      </c>
    </row>
    <row r="37" ht="27" customHeight="1">
      <c r="A37" s="3" t="n"/>
      <c r="B37" s="3" t="inlineStr">
        <is>
          <t>Transportation / month</t>
        </is>
      </c>
      <c r="C37" s="32" t="n">
        <v>410</v>
      </c>
      <c r="D37" s="32" t="n">
        <v>110</v>
      </c>
      <c r="E37" s="32" t="n">
        <v>0</v>
      </c>
      <c r="F37" s="32" t="n">
        <v>0</v>
      </c>
      <c r="G37" s="32" t="n">
        <v>0</v>
      </c>
    </row>
    <row r="38" ht="27" customHeight="1">
      <c r="A38" s="3" t="n"/>
      <c r="B38" s="3" t="inlineStr">
        <is>
          <t>Utilities you pay / month</t>
        </is>
      </c>
      <c r="C38" s="32" t="n">
        <v>115</v>
      </c>
      <c r="D38" s="32" t="n">
        <v>90</v>
      </c>
      <c r="E38" s="32" t="n">
        <v>0</v>
      </c>
      <c r="F38" s="32" t="n">
        <v>0</v>
      </c>
      <c r="G38" s="32" t="n">
        <v>0</v>
      </c>
    </row>
    <row r="39" ht="27" customHeight="1">
      <c r="A39" s="3" t="n"/>
      <c r="B39" s="3" t="inlineStr">
        <is>
          <t>Parking you pay / month</t>
        </is>
      </c>
      <c r="C39" s="32" t="n">
        <v>180</v>
      </c>
      <c r="D39" s="32" t="n">
        <v>0</v>
      </c>
      <c r="E39" s="32" t="n">
        <v>0</v>
      </c>
      <c r="F39" s="32" t="n">
        <v>0</v>
      </c>
      <c r="G39" s="32" t="n">
        <v>0</v>
      </c>
    </row>
    <row r="40" ht="27" customHeight="1">
      <c r="A40" s="3" t="n"/>
      <c r="B40" s="3" t="inlineStr">
        <is>
          <t>Pet charge / month</t>
        </is>
      </c>
      <c r="C40" s="32" t="n">
        <v>0</v>
      </c>
      <c r="D40" s="32" t="n">
        <v>0</v>
      </c>
      <c r="E40" s="32" t="n">
        <v>0</v>
      </c>
      <c r="F40" s="32" t="n">
        <v>0</v>
      </c>
      <c r="G40" s="32" t="n">
        <v>0</v>
      </c>
    </row>
    <row r="41" ht="27" customHeight="1">
      <c r="A41" s="3" t="n"/>
      <c r="B41" s="3" t="inlineStr">
        <is>
          <t>Home insurance + tax / month</t>
        </is>
      </c>
      <c r="C41" s="32" t="n">
        <v>0</v>
      </c>
      <c r="D41" s="32" t="n">
        <v>0</v>
      </c>
      <c r="E41" s="32" t="n">
        <v>0</v>
      </c>
      <c r="F41" s="32" t="n">
        <v>0</v>
      </c>
      <c r="G41" s="32" t="n">
        <v>0</v>
      </c>
    </row>
    <row r="42" hidden="1" outlineLevel="1" ht="27" customHeight="1">
      <c r="A42" s="3" t="n"/>
      <c r="B42" s="3" t="inlineStr">
        <is>
          <t>Building documents reviewed?</t>
        </is>
      </c>
      <c r="C42" s="17" t="str"/>
      <c r="D42" s="17" t="str"/>
      <c r="E42" s="17" t="str"/>
      <c r="F42" s="17" t="str"/>
      <c r="G42" s="17" t="str"/>
    </row>
    <row r="43" hidden="1" outlineLevel="1" ht="27" customHeight="1">
      <c r="A43" s="3" t="n"/>
      <c r="B43" s="3" t="inlineStr">
        <is>
          <t>Known work / assessment / once</t>
        </is>
      </c>
      <c r="C43" s="32" t="n">
        <v>0</v>
      </c>
      <c r="D43" s="32" t="n">
        <v>0</v>
      </c>
      <c r="E43" s="32" t="n">
        <v>0</v>
      </c>
      <c r="F43" s="32" t="n">
        <v>0</v>
      </c>
      <c r="G43" s="32" t="n">
        <v>0</v>
      </c>
    </row>
    <row r="44" hidden="1" outlineLevel="1" ht="27" customHeight="1">
      <c r="A44" s="3" t="n"/>
      <c r="B44" s="3" t="inlineStr">
        <is>
          <t>Workspace you would enjoy?</t>
        </is>
      </c>
      <c r="C44" s="17" t="str"/>
      <c r="D44" s="17" t="str"/>
      <c r="E44" s="17" t="str"/>
      <c r="F44" s="17" t="str"/>
      <c r="G44" s="17" t="str"/>
    </row>
    <row r="45" hidden="1" outlineLevel="1" ht="27" customHeight="1">
      <c r="A45" s="3" t="n"/>
      <c r="B45" s="3" t="inlineStr">
        <is>
          <t>Winter commute workable?</t>
        </is>
      </c>
      <c r="C45" s="17" t="str"/>
      <c r="D45" s="17" t="str"/>
      <c r="E45" s="17" t="str"/>
      <c r="F45" s="17" t="str"/>
      <c r="G45" s="17" t="str"/>
    </row>
    <row r="46" hidden="1" outlineLevel="1" ht="27" customHeight="1">
      <c r="A46" s="3" t="n"/>
      <c r="B46" s="3" t="inlineStr">
        <is>
          <t>Utilities included / note</t>
        </is>
      </c>
      <c r="C46" s="17" t="str"/>
      <c r="D46" s="17" t="str"/>
      <c r="E46" s="17" t="str"/>
      <c r="F46" s="17" t="str"/>
      <c r="G46" s="17" t="str"/>
    </row>
    <row r="47" hidden="1" outlineLevel="1" ht="27" customHeight="1">
      <c r="A47" s="3" t="n"/>
      <c r="B47" s="3" t="inlineStr">
        <is>
          <t>Best feature</t>
        </is>
      </c>
      <c r="C47" s="17" t="inlineStr">
        <is>
          <t>Natural light</t>
        </is>
      </c>
      <c r="D47" s="17" t="inlineStr">
        <is>
          <t>Location</t>
        </is>
      </c>
      <c r="E47" s="17" t="str"/>
      <c r="F47" s="17" t="str"/>
      <c r="G47" s="17" t="str"/>
    </row>
    <row r="48" hidden="1" outlineLevel="1" ht="27" customHeight="1">
      <c r="A48" s="3" t="n"/>
      <c r="B48" s="3" t="inlineStr">
        <is>
          <t>Biggest friction</t>
        </is>
      </c>
      <c r="C48" s="17" t="inlineStr">
        <is>
          <t>Car dependency</t>
        </is>
      </c>
      <c r="D48" s="17" t="inlineStr">
        <is>
          <t>Storage</t>
        </is>
      </c>
      <c r="E48" s="17" t="str"/>
      <c r="F48" s="17" t="str"/>
      <c r="G48" s="17" t="str"/>
    </row>
    <row r="49" hidden="1" outlineLevel="1" ht="27" customHeight="1">
      <c r="A49" s="3" t="n"/>
      <c r="B49" s="3" t="inlineStr">
        <is>
          <t>Outdoor space / note</t>
        </is>
      </c>
      <c r="C49" s="17" t="str"/>
      <c r="D49" s="17" t="str"/>
      <c r="E49" s="17" t="str"/>
      <c r="F49" s="17" t="str"/>
      <c r="G49" s="17" t="str"/>
    </row>
    <row r="50" hidden="1" outlineLevel="1" ht="27" customHeight="1">
      <c r="A50" s="3" t="n"/>
      <c r="B50" s="3" t="inlineStr">
        <is>
          <t>Pet restrictions / note</t>
        </is>
      </c>
      <c r="C50" s="17" t="str"/>
      <c r="D50" s="17" t="str"/>
      <c r="E50" s="17" t="str"/>
      <c r="F50" s="17" t="str"/>
      <c r="G50" s="17" t="str"/>
    </row>
    <row r="51" hidden="1" outlineLevel="1" ht="27" customHeight="1">
      <c r="A51" s="3" t="n"/>
      <c r="B51" s="3" t="inlineStr">
        <is>
          <t>Compromise / optional note</t>
        </is>
      </c>
      <c r="C51" s="17" t="str"/>
      <c r="D51" s="17" t="str"/>
      <c r="E51" s="17" t="str"/>
      <c r="F51" s="17" t="str"/>
      <c r="G51" s="17" t="str"/>
    </row>
    <row r="52" collapsed="1" ht="30" customHeight="1">
      <c r="A52" s="3" t="n"/>
      <c r="B52" s="4" t="inlineStr">
        <is>
          <t>Optional viewing notes above: expand + to add them.</t>
        </is>
      </c>
    </row>
    <row r="53" ht="27" customHeight="1">
      <c r="A53" s="3" t="n"/>
      <c r="B53" s="3" t="n"/>
      <c r="C53" s="3" t="n"/>
      <c r="D53" s="3" t="n"/>
      <c r="E53" s="3" t="n"/>
      <c r="F53" s="3" t="n"/>
      <c r="G53" s="3" t="n"/>
    </row>
    <row r="54" ht="27" customHeight="1">
      <c r="A54" s="3" t="n"/>
      <c r="B54" s="3" t="inlineStr">
        <is>
          <t>Relevant prompt</t>
        </is>
      </c>
      <c r="C54" s="4" t="str">
        <f>IF(C8="","",IF(AND(C9="Buy",C10="Condo/strata"),"Review building documents and known major work.",IF(C25&gt;30,"Would you still choose this commute in January?",IF(C13="Yes","Is the workspace somewhere you want to spend the day?","Visit when you would actually be at home."))))</f>
        <v>Would you still choose this commute in January?</v>
      </c>
      <c r="D54" s="4" t="str">
        <f>IF(D8="","",IF(AND(D9="Buy",D10="Condo/strata"),"Review building documents and known major work.",IF(D25&gt;30,"Would you still choose this commute in January?",IF(D13="Yes","Is the workspace somewhere you want to spend the day?","Visit when you would actually be at home."))))</f>
        <v>Is the workspace somewhere you want to spend the day?</v>
      </c>
      <c r="E54" s="4" t="str">
        <f>IF(E8="","",IF(AND(E9="Buy",E10="Condo/strata"),"Review building documents and known major work.",IF(E25&gt;30,"Would you still choose this commute in January?",IF(E13="Yes","Is the workspace somewhere you want to spend the day?","Visit when you would actually be at home."))))</f>
        <v/>
      </c>
      <c r="F54" s="4" t="str">
        <f>IF(F8="","",IF(AND(F9="Buy",F10="Condo/strata"),"Review building documents and known major work.",IF(F25&gt;30,"Would you still choose this commute in January?",IF(F13="Yes","Is the workspace somewhere you want to spend the day?","Visit when you would actually be at home."))))</f>
        <v/>
      </c>
      <c r="G54" s="4" t="str">
        <f>IF(G8="","",IF(AND(G9="Buy",G10="Condo/strata"),"Review building documents and known major work.",IF(G25&gt;30,"Would you still choose this commute in January?",IF(G13="Yes","Is the workspace somewhere you want to spend the day?","Visit when you would actually be at home."))))</f>
        <v/>
      </c>
    </row>
    <row r="55" ht="27" customHeight="1">
      <c r="A55" s="3" t="n"/>
      <c r="B55" s="3" t="n"/>
    </row>
    <row r="56" ht="27" customHeight="1">
      <c r="A56" s="3" t="n"/>
      <c r="B56" s="3" t="n"/>
    </row>
    <row r="57" ht="27" customHeight="1">
      <c r="A57" s="3" t="n"/>
      <c r="B57" s="3" t="n"/>
      <c r="C57" s="3" t="n"/>
      <c r="D57" s="3" t="n"/>
      <c r="E57" s="3" t="n"/>
      <c r="F57" s="3" t="n"/>
      <c r="G57" s="3" t="n"/>
    </row>
    <row r="58" ht="25" customHeight="1">
      <c r="A58" s="3" t="n"/>
      <c r="B58" s="12" t="inlineStr">
        <is>
          <t>VISIBLE CALCULATIONS</t>
        </is>
      </c>
    </row>
    <row r="59" hidden="1" outlineLevel="1" ht="27" customHeight="1">
      <c r="A59" s="3" t="n"/>
      <c r="B59" s="3" t="n"/>
      <c r="C59" s="3" t="n"/>
      <c r="D59" s="3" t="n"/>
      <c r="E59" s="3" t="n"/>
      <c r="F59" s="3" t="n"/>
      <c r="G59" s="3" t="n"/>
    </row>
    <row r="60" hidden="1" outlineLevel="1" ht="27" customHeight="1">
      <c r="A60" s="3" t="n"/>
      <c r="B60" s="3" t="inlineStr">
        <is>
          <t>Real recurring cost / month</t>
        </is>
      </c>
      <c r="C60" s="28">
        <f>IF(OR(C8="",C22=""),"",C22+SUM(C37:C38)+IF(AND(C9="Buy",C10="Condo/strata"),C35,0)+IF(C9="Buy",C36,0)+IF(C12="Yes",C39,0)+IF(C11="Yes",C40,0)+C41)</f>
        <v>3105</v>
      </c>
      <c r="D60" s="28">
        <f>IF(OR(D8="",D22=""),"",D22+SUM(D37:D38)+IF(AND(D9="Buy",D10="Condo/strata"),D35,0)+IF(D9="Buy",D36,0)+IF(D12="Yes",D39,0)+IF(D11="Yes",D40,0)+D41)</f>
        <v>2950</v>
      </c>
      <c r="E60" s="28" t="str">
        <f>IF(OR(E8="",E22=""),"",E22+SUM(E37:E38)+IF(AND(E9="Buy",E10="Condo/strata"),E35,0)+IF(E9="Buy",E36,0)+IF(E12="Yes",E39,0)+IF(E11="Yes",E40,0)+E41)</f>
        <v/>
      </c>
      <c r="F60" s="28" t="str">
        <f>IF(OR(F8="",F22=""),"",F22+SUM(F37:F38)+IF(AND(F9="Buy",F10="Condo/strata"),F35,0)+IF(F9="Buy",F36,0)+IF(F12="Yes",F39,0)+IF(F11="Yes",F40,0)+F41)</f>
        <v/>
      </c>
      <c r="G60" s="28" t="str">
        <f>IF(OR(G8="",G22=""),"",G22+SUM(G37:G38)+IF(AND(G9="Buy",G10="Condo/strata"),G35,0)+IF(G9="Buy",G36,0)+IF(G12="Yes",G39,0)+IF(G11="Yes",G40,0)+G41)</f>
        <v/>
      </c>
    </row>
    <row r="61" hidden="1" outlineLevel="1" ht="27" customHeight="1">
      <c r="A61" s="3" t="n"/>
      <c r="B61" s="3" t="inlineStr">
        <is>
          <t>Commute hours / year</t>
        </is>
      </c>
      <c r="C61" s="29">
        <f>IF(OR(C8="",C26="",C14=""),"",IF(C26=0,0,IF(C25="","",C25*2*C26*C14/60)))</f>
        <v>193.2</v>
      </c>
      <c r="D61" s="29">
        <f>IF(OR(D8="",D26="",D14=""),"",IF(D26=0,0,IF(D25="","",D25*2*D26*D14/60)))</f>
        <v>55.2</v>
      </c>
      <c r="E61" s="29" t="str">
        <f>IF(OR(E8="",E26="",E14=""),"",IF(E26=0,0,IF(E25="","",E25*2*E26*E14/60)))</f>
        <v/>
      </c>
      <c r="F61" s="29" t="str">
        <f>IF(OR(F8="",F26="",F14=""),"",IF(F26=0,0,IF(F25="","",F25*2*F26*F14/60)))</f>
        <v/>
      </c>
      <c r="G61" s="29" t="str">
        <f>IF(OR(G8="",G26="",G14=""),"",IF(G26=0,0,IF(G25="","",G25*2*G26*G14/60)))</f>
        <v/>
      </c>
    </row>
    <row r="62" hidden="1" outlineLevel="1" ht="27" customHeight="1">
      <c r="A62" s="3" t="n"/>
      <c r="B62" s="3" t="inlineStr">
        <is>
          <t>Commute hours / five years</t>
        </is>
      </c>
      <c r="C62" s="29">
        <f>IF(C61="","",C61*5)</f>
        <v>966</v>
      </c>
      <c r="D62" s="29">
        <f>IF(D61="","",D61*5)</f>
        <v>276</v>
      </c>
      <c r="E62" s="29" t="str">
        <f>IF(E61="","",E61*5)</f>
        <v/>
      </c>
      <c r="F62" s="29" t="str">
        <f>IF(F61="","",F61*5)</f>
        <v/>
      </c>
      <c r="G62" s="29" t="str">
        <f>IF(G61="","",G61*5)</f>
        <v/>
      </c>
    </row>
    <row r="63" collapsed="1" ht="30" customHeight="1">
      <c r="A63" s="3" t="n"/>
      <c r="B63" s="4" t="inlineStr">
        <is>
          <t>Calculation steps above: expand + to see the arithmetic.</t>
        </is>
      </c>
    </row>
    <row r="64" ht="50" customHeight="1">
      <c r="A64" s="3" t="n"/>
      <c r="B64" s="7" t="inlineStr">
        <is>
          <t>Grey optional fields do not apply. Major assessments are shown separately, not in recurring costs. Transportation includes transit even without a car. Do not repeat costs already in the base payment.</t>
        </is>
      </c>
    </row>
    <row r="65" ht="27" customHeight="1">
      <c r="A65" s="3" t="n"/>
      <c r="B65" s="3" t="n"/>
      <c r="C65" s="3" t="n"/>
      <c r="D65" s="3" t="n"/>
      <c r="E65" s="3" t="n"/>
      <c r="F65" s="3" t="n"/>
      <c r="G65" s="3" t="n"/>
    </row>
    <row r="66" ht="27" customHeight="1">
      <c r="A66" s="3" t="n"/>
      <c r="B66" s="3" t="n"/>
      <c r="C66" s="3" t="n"/>
      <c r="D66" s="3" t="n"/>
      <c r="E66" s="3" t="n"/>
      <c r="F66" s="3" t="n"/>
      <c r="G66" s="3" t="n"/>
    </row>
    <row r="67" ht="40" customHeight="1">
      <c r="A67" s="3" t="n"/>
      <c r="B67" s="12" t="inlineStr">
        <is>
          <t>OPTIONAL / TWO PEOPLE, FOUR PRIORITIES</t>
        </is>
      </c>
    </row>
    <row r="68" hidden="1" outlineLevel="1" ht="27" customHeight="1">
      <c r="A68" s="3" t="n"/>
      <c r="B68" s="3" t="n"/>
      <c r="C68" s="3" t="n"/>
      <c r="D68" s="3" t="n"/>
      <c r="E68" s="3" t="n"/>
      <c r="F68" s="3" t="n"/>
      <c r="G68" s="3" t="n"/>
    </row>
    <row r="69" hidden="1" outlineLevel="1" ht="27" customHeight="1">
      <c r="A69" s="3" t="n"/>
      <c r="B69" s="3" t="n"/>
      <c r="C69" s="10" t="inlineStr">
        <is>
          <t>Partner A</t>
        </is>
      </c>
      <c r="D69" s="10" t="inlineStr">
        <is>
          <t>Partner B</t>
        </is>
      </c>
      <c r="E69" s="10" t="inlineStr">
        <is>
          <t>Gap</t>
        </is>
      </c>
      <c r="F69" s="3" t="n"/>
      <c r="G69" s="3" t="n"/>
    </row>
    <row r="70" hidden="1" outlineLevel="1" ht="27" customHeight="1">
      <c r="A70" s="3" t="n"/>
      <c r="B70" s="3" t="inlineStr">
        <is>
          <t>Cost tolerance</t>
        </is>
      </c>
      <c r="C70" s="30" t="str"/>
      <c r="D70" s="30" t="str"/>
      <c r="E70" s="3" t="str">
        <f>IF(COUNT(C70:D70)&lt;2,"",ABS(C70-D70))</f>
        <v/>
      </c>
      <c r="F70" s="3" t="n"/>
      <c r="G70" s="3" t="n"/>
    </row>
    <row r="71" hidden="1" outlineLevel="1" ht="27" customHeight="1">
      <c r="A71" s="3" t="n"/>
      <c r="B71" s="3" t="inlineStr">
        <is>
          <t>Location</t>
        </is>
      </c>
      <c r="C71" s="30" t="str"/>
      <c r="D71" s="30" t="str"/>
      <c r="E71" s="3" t="str">
        <f>IF(COUNT(C71:D71)&lt;2,"",ABS(C71-D71))</f>
        <v/>
      </c>
      <c r="F71" s="3" t="n"/>
      <c r="G71" s="3" t="n"/>
    </row>
    <row r="72" hidden="1" outlineLevel="1" ht="27" customHeight="1">
      <c r="A72" s="3" t="n"/>
      <c r="B72" s="3" t="inlineStr">
        <is>
          <t>Space</t>
        </is>
      </c>
      <c r="C72" s="30" t="str"/>
      <c r="D72" s="30" t="str"/>
      <c r="E72" s="3" t="str">
        <f>IF(COUNT(C72:D72)&lt;2,"",ABS(C72-D72))</f>
        <v/>
      </c>
      <c r="F72" s="3" t="n"/>
      <c r="G72" s="3" t="n"/>
    </row>
    <row r="73" hidden="1" outlineLevel="1" ht="27" customHeight="1">
      <c r="A73" s="3" t="n"/>
      <c r="B73" s="3" t="inlineStr">
        <is>
          <t>Commute</t>
        </is>
      </c>
      <c r="C73" s="30" t="str"/>
      <c r="D73" s="30" t="str"/>
      <c r="E73" s="3" t="str">
        <f>IF(COUNT(C73:D73)&lt;2,"",ABS(C73-D73))</f>
        <v/>
      </c>
      <c r="F73" s="3" t="n"/>
      <c r="G73" s="3" t="n"/>
    </row>
    <row r="74" collapsed="1" ht="30" customHeight="1">
      <c r="A74" s="3" t="n"/>
      <c r="B74" s="4" t="inlineStr">
        <is>
          <t>Optional couple priorities above: expand + to compare.</t>
        </is>
      </c>
    </row>
    <row r="75" ht="32" customHeight="1">
      <c r="A75" s="3" t="n"/>
      <c r="B75" s="7" t="inlineStr">
        <is>
          <t>Priority: 1 = flexible, 2 = important, 3 = non-negotiable. Ties show the first largest difference.</t>
        </is>
      </c>
    </row>
    <row r="76" ht="27" customHeight="1">
      <c r="A76" s="3" t="n"/>
      <c r="B76" s="3" t="n"/>
      <c r="C76" s="3" t="n"/>
      <c r="D76" s="3" t="n"/>
      <c r="E76" s="3" t="n"/>
      <c r="F76" s="3" t="n"/>
      <c r="G76" s="3" t="n"/>
    </row>
  </sheetData>
  <mergeCells count="18">
    <mergeCell ref="B3:G3"/>
    <mergeCell ref="B2:G2"/>
    <mergeCell ref="B20:G20"/>
    <mergeCell ref="B34:G34"/>
    <mergeCell ref="C54:C56"/>
    <mergeCell ref="D54:D56"/>
    <mergeCell ref="G54:G56"/>
    <mergeCell ref="B5:G5"/>
    <mergeCell ref="B67:G67"/>
    <mergeCell ref="B63:G63"/>
    <mergeCell ref="B17:G17"/>
    <mergeCell ref="F54:F56"/>
    <mergeCell ref="E54:E56"/>
    <mergeCell ref="B75:G75"/>
    <mergeCell ref="B58:G58"/>
    <mergeCell ref="B74:G74"/>
    <mergeCell ref="B52:G52"/>
    <mergeCell ref="B64:G64"/>
  </mergeCells>
  <conditionalFormatting sqref="C35">
    <cfRule type="expression" priority="1" dxfId="0">
      <formula>OR(C9&lt;&gt;"Buy",C10&lt;&gt;"Condo/strata")</formula>
    </cfRule>
  </conditionalFormatting>
  <conditionalFormatting sqref="C36">
    <cfRule type="expression" priority="2" dxfId="0">
      <formula>C9&lt;&gt;"Buy"</formula>
    </cfRule>
  </conditionalFormatting>
  <conditionalFormatting sqref="C39">
    <cfRule type="expression" priority="3" dxfId="0">
      <formula>C12&lt;&gt;"Yes"</formula>
    </cfRule>
  </conditionalFormatting>
  <conditionalFormatting sqref="C40">
    <cfRule type="expression" priority="4" dxfId="0">
      <formula>C11&lt;&gt;"Yes"</formula>
    </cfRule>
  </conditionalFormatting>
  <conditionalFormatting sqref="C43">
    <cfRule type="expression" priority="5" dxfId="0">
      <formula>C9&lt;&gt;"Buy"</formula>
    </cfRule>
  </conditionalFormatting>
  <conditionalFormatting sqref="C44">
    <cfRule type="expression" priority="6" dxfId="0">
      <formula>C13&lt;&gt;"Yes"</formula>
    </cfRule>
  </conditionalFormatting>
  <conditionalFormatting sqref="D35">
    <cfRule type="expression" priority="7" dxfId="0">
      <formula>OR(D9&lt;&gt;"Buy",D10&lt;&gt;"Condo/strata")</formula>
    </cfRule>
  </conditionalFormatting>
  <conditionalFormatting sqref="D36">
    <cfRule type="expression" priority="8" dxfId="0">
      <formula>D9&lt;&gt;"Buy"</formula>
    </cfRule>
  </conditionalFormatting>
  <conditionalFormatting sqref="D39">
    <cfRule type="expression" priority="9" dxfId="0">
      <formula>D12&lt;&gt;"Yes"</formula>
    </cfRule>
  </conditionalFormatting>
  <conditionalFormatting sqref="D40">
    <cfRule type="expression" priority="10" dxfId="0">
      <formula>D11&lt;&gt;"Yes"</formula>
    </cfRule>
  </conditionalFormatting>
  <conditionalFormatting sqref="D43">
    <cfRule type="expression" priority="11" dxfId="0">
      <formula>D9&lt;&gt;"Buy"</formula>
    </cfRule>
  </conditionalFormatting>
  <conditionalFormatting sqref="D44">
    <cfRule type="expression" priority="12" dxfId="0">
      <formula>D13&lt;&gt;"Yes"</formula>
    </cfRule>
  </conditionalFormatting>
  <conditionalFormatting sqref="E35">
    <cfRule type="expression" priority="13" dxfId="0">
      <formula>OR(E9&lt;&gt;"Buy",E10&lt;&gt;"Condo/strata")</formula>
    </cfRule>
  </conditionalFormatting>
  <conditionalFormatting sqref="E36">
    <cfRule type="expression" priority="14" dxfId="0">
      <formula>E9&lt;&gt;"Buy"</formula>
    </cfRule>
  </conditionalFormatting>
  <conditionalFormatting sqref="E39">
    <cfRule type="expression" priority="15" dxfId="0">
      <formula>E12&lt;&gt;"Yes"</formula>
    </cfRule>
  </conditionalFormatting>
  <conditionalFormatting sqref="E40">
    <cfRule type="expression" priority="16" dxfId="0">
      <formula>E11&lt;&gt;"Yes"</formula>
    </cfRule>
  </conditionalFormatting>
  <conditionalFormatting sqref="E43">
    <cfRule type="expression" priority="17" dxfId="0">
      <formula>E9&lt;&gt;"Buy"</formula>
    </cfRule>
  </conditionalFormatting>
  <conditionalFormatting sqref="E44">
    <cfRule type="expression" priority="18" dxfId="0">
      <formula>E13&lt;&gt;"Yes"</formula>
    </cfRule>
  </conditionalFormatting>
  <conditionalFormatting sqref="F35">
    <cfRule type="expression" priority="19" dxfId="0">
      <formula>OR(F9&lt;&gt;"Buy",F10&lt;&gt;"Condo/strata")</formula>
    </cfRule>
  </conditionalFormatting>
  <conditionalFormatting sqref="F36">
    <cfRule type="expression" priority="20" dxfId="0">
      <formula>F9&lt;&gt;"Buy"</formula>
    </cfRule>
  </conditionalFormatting>
  <conditionalFormatting sqref="F39">
    <cfRule type="expression" priority="21" dxfId="0">
      <formula>F12&lt;&gt;"Yes"</formula>
    </cfRule>
  </conditionalFormatting>
  <conditionalFormatting sqref="F40">
    <cfRule type="expression" priority="22" dxfId="0">
      <formula>F11&lt;&gt;"Yes"</formula>
    </cfRule>
  </conditionalFormatting>
  <conditionalFormatting sqref="F43">
    <cfRule type="expression" priority="23" dxfId="0">
      <formula>F9&lt;&gt;"Buy"</formula>
    </cfRule>
  </conditionalFormatting>
  <conditionalFormatting sqref="F44">
    <cfRule type="expression" priority="24" dxfId="0">
      <formula>F13&lt;&gt;"Yes"</formula>
    </cfRule>
  </conditionalFormatting>
  <conditionalFormatting sqref="G35">
    <cfRule type="expression" priority="25" dxfId="0">
      <formula>OR(G9&lt;&gt;"Buy",G10&lt;&gt;"Condo/strata")</formula>
    </cfRule>
  </conditionalFormatting>
  <conditionalFormatting sqref="G36">
    <cfRule type="expression" priority="26" dxfId="0">
      <formula>G9&lt;&gt;"Buy"</formula>
    </cfRule>
  </conditionalFormatting>
  <conditionalFormatting sqref="G39">
    <cfRule type="expression" priority="27" dxfId="0">
      <formula>G12&lt;&gt;"Yes"</formula>
    </cfRule>
  </conditionalFormatting>
  <conditionalFormatting sqref="G40">
    <cfRule type="expression" priority="28" dxfId="0">
      <formula>G11&lt;&gt;"Yes"</formula>
    </cfRule>
  </conditionalFormatting>
  <conditionalFormatting sqref="G43">
    <cfRule type="expression" priority="29" dxfId="0">
      <formula>G9&lt;&gt;"Buy"</formula>
    </cfRule>
  </conditionalFormatting>
  <conditionalFormatting sqref="G44">
    <cfRule type="expression" priority="30" dxfId="0">
      <formula>G13&lt;&gt;"Yes"</formula>
    </cfRule>
  </conditionalFormatting>
  <dataValidations count="139">
    <dataValidation sqref="C6" showDropDown="0" showInputMessage="0" showErrorMessage="0" allowBlank="0" type="list">
      <formula1>"British Columbia,Alberta,Saskatchewan,Manitoba,Ontario,Quebec,New Brunswick,Nova Scotia,Prince Edward Island,Newfoundland and Labrador,Yukon,Northwest Territories,Nunavut"</formula1>
    </dataValidation>
    <dataValidation sqref="C9" showDropDown="0" showInputMessage="0" showErrorMessage="0" allowBlank="0" type="list">
      <formula1>"Rent,Buy"</formula1>
    </dataValidation>
    <dataValidation sqref="C10" showDropDown="0" showInputMessage="0" showErrorMessage="0" allowBlank="0" type="list">
      <formula1>"Apartment,Condo/strata,House/townhome"</formula1>
    </dataValidation>
    <dataValidation sqref="C11" showDropDown="0" showInputMessage="0" showErrorMessage="0" allowBlank="0" type="list">
      <formula1>"Yes,No"</formula1>
    </dataValidation>
    <dataValidation sqref="C12" showDropDown="0" showInputMessage="0" showErrorMessage="0" allowBlank="0" type="list">
      <formula1>"Yes,No"</formula1>
    </dataValidation>
    <dataValidation sqref="C13" showDropDown="0" showInputMessage="0" showErrorMessage="0" allowBlank="0" type="list">
      <formula1>"Yes,No"</formula1>
    </dataValidation>
    <dataValidation sqref="C27" showDropDown="0" showInputMessage="0" showErrorMessage="0" allowBlank="0" type="list">
      <formula1>"Yes,No,Maybe"</formula1>
    </dataValidation>
    <dataValidation sqref="C28" showDropDown="0" showInputMessage="0" showErrorMessage="0" allowBlank="0" type="list">
      <formula1>"Great,Fine,Poor"</formula1>
    </dataValidation>
    <dataValidation sqref="C29" showDropDown="0" showInputMessage="0" showErrorMessage="0" allowBlank="0" type="list">
      <formula1>"Quiet,Normal,Loud"</formula1>
    </dataValidation>
    <dataValidation sqref="C30" showDropDown="0" showInputMessage="0" showErrorMessage="0" allowBlank="0" type="list">
      <formula1>"Love,Fine,Compromise"</formula1>
    </dataValidation>
    <dataValidation sqref="C31" showDropDown="0" showInputMessage="0" showErrorMessage="0" allowBlank="0" type="list">
      <formula1>"Yes,Mostly,No"</formula1>
    </dataValidation>
    <dataValidation sqref="C32" showDropDown="0" showInputMessage="0" showErrorMessage="0" allowBlank="0" type="list">
      <formula1>"Cost,Space,Location,Commute,Building,Outdoor space,Neighbourhood,Parking,Privacy,Condition/finishes,Storage,Other"</formula1>
    </dataValidation>
    <dataValidation sqref="C42" showDropDown="0" showInputMessage="0" showErrorMessage="0" allowBlank="0" type="list">
      <formula1>"Yes,Not yet,Not available"</formula1>
    </dataValidation>
    <dataValidation sqref="C44" showDropDown="0" showInputMessage="0" showErrorMessage="0" allowBlank="0" type="list">
      <formula1>"Yes,No,Not sure"</formula1>
    </dataValidation>
    <dataValidation sqref="C45" showDropDown="0" showInputMessage="0" showErrorMessage="0" allowBlank="0" type="list">
      <formula1>"Yes,No,Not sure"</formula1>
    </dataValidation>
    <dataValidation sqref="C26" showDropDown="0" showInputMessage="0" showErrorMessage="0" allowBlank="0" type="whole" operator="between">
      <formula1>0</formula1>
      <formula2>7</formula2>
    </dataValidation>
    <dataValidation sqref="C14" showDropDown="0" showInputMessage="0" showErrorMessage="0" allowBlank="0" type="whole" operator="between">
      <formula1>0</formula1>
      <formula2>52</formula2>
    </dataValidation>
    <dataValidation sqref="C22" showDropDown="0" showInputMessage="0" showErrorMessage="0" allowBlank="0" type="decimal" operator="between">
      <formula1>0</formula1>
      <formula2>1000000000</formula2>
    </dataValidation>
    <dataValidation sqref="C25" showDropDown="0" showInputMessage="0" showErrorMessage="0" allowBlank="0" type="decimal" operator="between">
      <formula1>0</formula1>
      <formula2>1000000000</formula2>
    </dataValidation>
    <dataValidation sqref="C35" showDropDown="0" showInputMessage="0" showErrorMessage="0" allowBlank="0" type="decimal" operator="between">
      <formula1>0</formula1>
      <formula2>1000000000</formula2>
    </dataValidation>
    <dataValidation sqref="C36" showDropDown="0" showInputMessage="0" showErrorMessage="0" allowBlank="0" type="decimal" operator="between">
      <formula1>0</formula1>
      <formula2>1000000000</formula2>
    </dataValidation>
    <dataValidation sqref="C37" showDropDown="0" showInputMessage="0" showErrorMessage="0" allowBlank="0" type="decimal" operator="between">
      <formula1>0</formula1>
      <formula2>1000000000</formula2>
    </dataValidation>
    <dataValidation sqref="C38" showDropDown="0" showInputMessage="0" showErrorMessage="0" allowBlank="0" type="decimal" operator="between">
      <formula1>0</formula1>
      <formula2>1000000000</formula2>
    </dataValidation>
    <dataValidation sqref="C39" showDropDown="0" showInputMessage="0" showErrorMessage="0" allowBlank="0" type="decimal" operator="between">
      <formula1>0</formula1>
      <formula2>1000000000</formula2>
    </dataValidation>
    <dataValidation sqref="C40" showDropDown="0" showInputMessage="0" showErrorMessage="0" allowBlank="0" type="decimal" operator="between">
      <formula1>0</formula1>
      <formula2>1000000000</formula2>
    </dataValidation>
    <dataValidation sqref="C41" showDropDown="0" showInputMessage="0" showErrorMessage="0" allowBlank="0" type="decimal" operator="between">
      <formula1>0</formula1>
      <formula2>1000000000</formula2>
    </dataValidation>
    <dataValidation sqref="C43" showDropDown="0" showInputMessage="0" showErrorMessage="0" allowBlank="0" type="decimal" operator="between">
      <formula1>0</formula1>
      <formula2>1000000000</formula2>
    </dataValidation>
    <dataValidation sqref="D9" showDropDown="0" showInputMessage="0" showErrorMessage="0" allowBlank="0" type="list">
      <formula1>"Rent,Buy"</formula1>
    </dataValidation>
    <dataValidation sqref="D10" showDropDown="0" showInputMessage="0" showErrorMessage="0" allowBlank="0" type="list">
      <formula1>"Apartment,Condo/strata,House/townhome"</formula1>
    </dataValidation>
    <dataValidation sqref="D11" showDropDown="0" showInputMessage="0" showErrorMessage="0" allowBlank="0" type="list">
      <formula1>"Yes,No"</formula1>
    </dataValidation>
    <dataValidation sqref="D12" showDropDown="0" showInputMessage="0" showErrorMessage="0" allowBlank="0" type="list">
      <formula1>"Yes,No"</formula1>
    </dataValidation>
    <dataValidation sqref="D13" showDropDown="0" showInputMessage="0" showErrorMessage="0" allowBlank="0" type="list">
      <formula1>"Yes,No"</formula1>
    </dataValidation>
    <dataValidation sqref="D27" showDropDown="0" showInputMessage="0" showErrorMessage="0" allowBlank="0" type="list">
      <formula1>"Yes,No,Maybe"</formula1>
    </dataValidation>
    <dataValidation sqref="D28" showDropDown="0" showInputMessage="0" showErrorMessage="0" allowBlank="0" type="list">
      <formula1>"Great,Fine,Poor"</formula1>
    </dataValidation>
    <dataValidation sqref="D29" showDropDown="0" showInputMessage="0" showErrorMessage="0" allowBlank="0" type="list">
      <formula1>"Quiet,Normal,Loud"</formula1>
    </dataValidation>
    <dataValidation sqref="D30" showDropDown="0" showInputMessage="0" showErrorMessage="0" allowBlank="0" type="list">
      <formula1>"Love,Fine,Compromise"</formula1>
    </dataValidation>
    <dataValidation sqref="D31" showDropDown="0" showInputMessage="0" showErrorMessage="0" allowBlank="0" type="list">
      <formula1>"Yes,Mostly,No"</formula1>
    </dataValidation>
    <dataValidation sqref="D32" showDropDown="0" showInputMessage="0" showErrorMessage="0" allowBlank="0" type="list">
      <formula1>"Cost,Space,Location,Commute,Building,Outdoor space,Neighbourhood,Parking,Privacy,Condition/finishes,Storage,Other"</formula1>
    </dataValidation>
    <dataValidation sqref="D42" showDropDown="0" showInputMessage="0" showErrorMessage="0" allowBlank="0" type="list">
      <formula1>"Yes,Not yet,Not available"</formula1>
    </dataValidation>
    <dataValidation sqref="D44" showDropDown="0" showInputMessage="0" showErrorMessage="0" allowBlank="0" type="list">
      <formula1>"Yes,No,Not sure"</formula1>
    </dataValidation>
    <dataValidation sqref="D45" showDropDown="0" showInputMessage="0" showErrorMessage="0" allowBlank="0" type="list">
      <formula1>"Yes,No,Not sure"</formula1>
    </dataValidation>
    <dataValidation sqref="D26" showDropDown="0" showInputMessage="0" showErrorMessage="0" allowBlank="0" type="whole" operator="between">
      <formula1>0</formula1>
      <formula2>7</formula2>
    </dataValidation>
    <dataValidation sqref="D14" showDropDown="0" showInputMessage="0" showErrorMessage="0" allowBlank="0" type="whole" operator="between">
      <formula1>0</formula1>
      <formula2>52</formula2>
    </dataValidation>
    <dataValidation sqref="D22" showDropDown="0" showInputMessage="0" showErrorMessage="0" allowBlank="0" type="decimal" operator="between">
      <formula1>0</formula1>
      <formula2>1000000000</formula2>
    </dataValidation>
    <dataValidation sqref="D25" showDropDown="0" showInputMessage="0" showErrorMessage="0" allowBlank="0" type="decimal" operator="between">
      <formula1>0</formula1>
      <formula2>1000000000</formula2>
    </dataValidation>
    <dataValidation sqref="D35" showDropDown="0" showInputMessage="0" showErrorMessage="0" allowBlank="0" type="decimal" operator="between">
      <formula1>0</formula1>
      <formula2>1000000000</formula2>
    </dataValidation>
    <dataValidation sqref="D36" showDropDown="0" showInputMessage="0" showErrorMessage="0" allowBlank="0" type="decimal" operator="between">
      <formula1>0</formula1>
      <formula2>1000000000</formula2>
    </dataValidation>
    <dataValidation sqref="D37" showDropDown="0" showInputMessage="0" showErrorMessage="0" allowBlank="0" type="decimal" operator="between">
      <formula1>0</formula1>
      <formula2>1000000000</formula2>
    </dataValidation>
    <dataValidation sqref="D38" showDropDown="0" showInputMessage="0" showErrorMessage="0" allowBlank="0" type="decimal" operator="between">
      <formula1>0</formula1>
      <formula2>1000000000</formula2>
    </dataValidation>
    <dataValidation sqref="D39" showDropDown="0" showInputMessage="0" showErrorMessage="0" allowBlank="0" type="decimal" operator="between">
      <formula1>0</formula1>
      <formula2>1000000000</formula2>
    </dataValidation>
    <dataValidation sqref="D40" showDropDown="0" showInputMessage="0" showErrorMessage="0" allowBlank="0" type="decimal" operator="between">
      <formula1>0</formula1>
      <formula2>1000000000</formula2>
    </dataValidation>
    <dataValidation sqref="D41" showDropDown="0" showInputMessage="0" showErrorMessage="0" allowBlank="0" type="decimal" operator="between">
      <formula1>0</formula1>
      <formula2>1000000000</formula2>
    </dataValidation>
    <dataValidation sqref="D43" showDropDown="0" showInputMessage="0" showErrorMessage="0" allowBlank="0" type="decimal" operator="between">
      <formula1>0</formula1>
      <formula2>1000000000</formula2>
    </dataValidation>
    <dataValidation sqref="E9" showDropDown="0" showInputMessage="0" showErrorMessage="0" allowBlank="0" type="list">
      <formula1>"Rent,Buy"</formula1>
    </dataValidation>
    <dataValidation sqref="E10" showDropDown="0" showInputMessage="0" showErrorMessage="0" allowBlank="0" type="list">
      <formula1>"Apartment,Condo/strata,House/townhome"</formula1>
    </dataValidation>
    <dataValidation sqref="E11" showDropDown="0" showInputMessage="0" showErrorMessage="0" allowBlank="0" type="list">
      <formula1>"Yes,No"</formula1>
    </dataValidation>
    <dataValidation sqref="E12" showDropDown="0" showInputMessage="0" showErrorMessage="0" allowBlank="0" type="list">
      <formula1>"Yes,No"</formula1>
    </dataValidation>
    <dataValidation sqref="E13" showDropDown="0" showInputMessage="0" showErrorMessage="0" allowBlank="0" type="list">
      <formula1>"Yes,No"</formula1>
    </dataValidation>
    <dataValidation sqref="E27" showDropDown="0" showInputMessage="0" showErrorMessage="0" allowBlank="0" type="list">
      <formula1>"Yes,No,Maybe"</formula1>
    </dataValidation>
    <dataValidation sqref="E28" showDropDown="0" showInputMessage="0" showErrorMessage="0" allowBlank="0" type="list">
      <formula1>"Great,Fine,Poor"</formula1>
    </dataValidation>
    <dataValidation sqref="E29" showDropDown="0" showInputMessage="0" showErrorMessage="0" allowBlank="0" type="list">
      <formula1>"Quiet,Normal,Loud"</formula1>
    </dataValidation>
    <dataValidation sqref="E30" showDropDown="0" showInputMessage="0" showErrorMessage="0" allowBlank="0" type="list">
      <formula1>"Love,Fine,Compromise"</formula1>
    </dataValidation>
    <dataValidation sqref="E31" showDropDown="0" showInputMessage="0" showErrorMessage="0" allowBlank="0" type="list">
      <formula1>"Yes,Mostly,No"</formula1>
    </dataValidation>
    <dataValidation sqref="E32" showDropDown="0" showInputMessage="0" showErrorMessage="0" allowBlank="0" type="list">
      <formula1>"Cost,Space,Location,Commute,Building,Outdoor space,Neighbourhood,Parking,Privacy,Condition/finishes,Storage,Other"</formula1>
    </dataValidation>
    <dataValidation sqref="E42" showDropDown="0" showInputMessage="0" showErrorMessage="0" allowBlank="0" type="list">
      <formula1>"Yes,Not yet,Not available"</formula1>
    </dataValidation>
    <dataValidation sqref="E44" showDropDown="0" showInputMessage="0" showErrorMessage="0" allowBlank="0" type="list">
      <formula1>"Yes,No,Not sure"</formula1>
    </dataValidation>
    <dataValidation sqref="E45" showDropDown="0" showInputMessage="0" showErrorMessage="0" allowBlank="0" type="list">
      <formula1>"Yes,No,Not sure"</formula1>
    </dataValidation>
    <dataValidation sqref="E26" showDropDown="0" showInputMessage="0" showErrorMessage="0" allowBlank="0" type="whole" operator="between">
      <formula1>0</formula1>
      <formula2>7</formula2>
    </dataValidation>
    <dataValidation sqref="E14" showDropDown="0" showInputMessage="0" showErrorMessage="0" allowBlank="0" type="whole" operator="between">
      <formula1>0</formula1>
      <formula2>52</formula2>
    </dataValidation>
    <dataValidation sqref="E22" showDropDown="0" showInputMessage="0" showErrorMessage="0" allowBlank="0" type="decimal" operator="between">
      <formula1>0</formula1>
      <formula2>1000000000</formula2>
    </dataValidation>
    <dataValidation sqref="E25" showDropDown="0" showInputMessage="0" showErrorMessage="0" allowBlank="0" type="decimal" operator="between">
      <formula1>0</formula1>
      <formula2>1000000000</formula2>
    </dataValidation>
    <dataValidation sqref="E35" showDropDown="0" showInputMessage="0" showErrorMessage="0" allowBlank="0" type="decimal" operator="between">
      <formula1>0</formula1>
      <formula2>1000000000</formula2>
    </dataValidation>
    <dataValidation sqref="E36" showDropDown="0" showInputMessage="0" showErrorMessage="0" allowBlank="0" type="decimal" operator="between">
      <formula1>0</formula1>
      <formula2>1000000000</formula2>
    </dataValidation>
    <dataValidation sqref="E37" showDropDown="0" showInputMessage="0" showErrorMessage="0" allowBlank="0" type="decimal" operator="between">
      <formula1>0</formula1>
      <formula2>1000000000</formula2>
    </dataValidation>
    <dataValidation sqref="E38" showDropDown="0" showInputMessage="0" showErrorMessage="0" allowBlank="0" type="decimal" operator="between">
      <formula1>0</formula1>
      <formula2>1000000000</formula2>
    </dataValidation>
    <dataValidation sqref="E39" showDropDown="0" showInputMessage="0" showErrorMessage="0" allowBlank="0" type="decimal" operator="between">
      <formula1>0</formula1>
      <formula2>1000000000</formula2>
    </dataValidation>
    <dataValidation sqref="E40" showDropDown="0" showInputMessage="0" showErrorMessage="0" allowBlank="0" type="decimal" operator="between">
      <formula1>0</formula1>
      <formula2>1000000000</formula2>
    </dataValidation>
    <dataValidation sqref="E41" showDropDown="0" showInputMessage="0" showErrorMessage="0" allowBlank="0" type="decimal" operator="between">
      <formula1>0</formula1>
      <formula2>1000000000</formula2>
    </dataValidation>
    <dataValidation sqref="E43" showDropDown="0" showInputMessage="0" showErrorMessage="0" allowBlank="0" type="decimal" operator="between">
      <formula1>0</formula1>
      <formula2>1000000000</formula2>
    </dataValidation>
    <dataValidation sqref="F9" showDropDown="0" showInputMessage="0" showErrorMessage="0" allowBlank="0" type="list">
      <formula1>"Rent,Buy"</formula1>
    </dataValidation>
    <dataValidation sqref="F10" showDropDown="0" showInputMessage="0" showErrorMessage="0" allowBlank="0" type="list">
      <formula1>"Apartment,Condo/strata,House/townhome"</formula1>
    </dataValidation>
    <dataValidation sqref="F11" showDropDown="0" showInputMessage="0" showErrorMessage="0" allowBlank="0" type="list">
      <formula1>"Yes,No"</formula1>
    </dataValidation>
    <dataValidation sqref="F12" showDropDown="0" showInputMessage="0" showErrorMessage="0" allowBlank="0" type="list">
      <formula1>"Yes,No"</formula1>
    </dataValidation>
    <dataValidation sqref="F13" showDropDown="0" showInputMessage="0" showErrorMessage="0" allowBlank="0" type="list">
      <formula1>"Yes,No"</formula1>
    </dataValidation>
    <dataValidation sqref="F27" showDropDown="0" showInputMessage="0" showErrorMessage="0" allowBlank="0" type="list">
      <formula1>"Yes,No,Maybe"</formula1>
    </dataValidation>
    <dataValidation sqref="F28" showDropDown="0" showInputMessage="0" showErrorMessage="0" allowBlank="0" type="list">
      <formula1>"Great,Fine,Poor"</formula1>
    </dataValidation>
    <dataValidation sqref="F29" showDropDown="0" showInputMessage="0" showErrorMessage="0" allowBlank="0" type="list">
      <formula1>"Quiet,Normal,Loud"</formula1>
    </dataValidation>
    <dataValidation sqref="F30" showDropDown="0" showInputMessage="0" showErrorMessage="0" allowBlank="0" type="list">
      <formula1>"Love,Fine,Compromise"</formula1>
    </dataValidation>
    <dataValidation sqref="F31" showDropDown="0" showInputMessage="0" showErrorMessage="0" allowBlank="0" type="list">
      <formula1>"Yes,Mostly,No"</formula1>
    </dataValidation>
    <dataValidation sqref="F32" showDropDown="0" showInputMessage="0" showErrorMessage="0" allowBlank="0" type="list">
      <formula1>"Cost,Space,Location,Commute,Building,Outdoor space,Neighbourhood,Parking,Privacy,Condition/finishes,Storage,Other"</formula1>
    </dataValidation>
    <dataValidation sqref="F42" showDropDown="0" showInputMessage="0" showErrorMessage="0" allowBlank="0" type="list">
      <formula1>"Yes,Not yet,Not available"</formula1>
    </dataValidation>
    <dataValidation sqref="F44" showDropDown="0" showInputMessage="0" showErrorMessage="0" allowBlank="0" type="list">
      <formula1>"Yes,No,Not sure"</formula1>
    </dataValidation>
    <dataValidation sqref="F45" showDropDown="0" showInputMessage="0" showErrorMessage="0" allowBlank="0" type="list">
      <formula1>"Yes,No,Not sure"</formula1>
    </dataValidation>
    <dataValidation sqref="F26" showDropDown="0" showInputMessage="0" showErrorMessage="0" allowBlank="0" type="whole" operator="between">
      <formula1>0</formula1>
      <formula2>7</formula2>
    </dataValidation>
    <dataValidation sqref="F14" showDropDown="0" showInputMessage="0" showErrorMessage="0" allowBlank="0" type="whole" operator="between">
      <formula1>0</formula1>
      <formula2>52</formula2>
    </dataValidation>
    <dataValidation sqref="F22" showDropDown="0" showInputMessage="0" showErrorMessage="0" allowBlank="0" type="decimal" operator="between">
      <formula1>0</formula1>
      <formula2>1000000000</formula2>
    </dataValidation>
    <dataValidation sqref="F25" showDropDown="0" showInputMessage="0" showErrorMessage="0" allowBlank="0" type="decimal" operator="between">
      <formula1>0</formula1>
      <formula2>1000000000</formula2>
    </dataValidation>
    <dataValidation sqref="F35" showDropDown="0" showInputMessage="0" showErrorMessage="0" allowBlank="0" type="decimal" operator="between">
      <formula1>0</formula1>
      <formula2>1000000000</formula2>
    </dataValidation>
    <dataValidation sqref="F36" showDropDown="0" showInputMessage="0" showErrorMessage="0" allowBlank="0" type="decimal" operator="between">
      <formula1>0</formula1>
      <formula2>1000000000</formula2>
    </dataValidation>
    <dataValidation sqref="F37" showDropDown="0" showInputMessage="0" showErrorMessage="0" allowBlank="0" type="decimal" operator="between">
      <formula1>0</formula1>
      <formula2>1000000000</formula2>
    </dataValidation>
    <dataValidation sqref="F38" showDropDown="0" showInputMessage="0" showErrorMessage="0" allowBlank="0" type="decimal" operator="between">
      <formula1>0</formula1>
      <formula2>1000000000</formula2>
    </dataValidation>
    <dataValidation sqref="F39" showDropDown="0" showInputMessage="0" showErrorMessage="0" allowBlank="0" type="decimal" operator="between">
      <formula1>0</formula1>
      <formula2>1000000000</formula2>
    </dataValidation>
    <dataValidation sqref="F40" showDropDown="0" showInputMessage="0" showErrorMessage="0" allowBlank="0" type="decimal" operator="between">
      <formula1>0</formula1>
      <formula2>1000000000</formula2>
    </dataValidation>
    <dataValidation sqref="F41" showDropDown="0" showInputMessage="0" showErrorMessage="0" allowBlank="0" type="decimal" operator="between">
      <formula1>0</formula1>
      <formula2>1000000000</formula2>
    </dataValidation>
    <dataValidation sqref="F43" showDropDown="0" showInputMessage="0" showErrorMessage="0" allowBlank="0" type="decimal" operator="between">
      <formula1>0</formula1>
      <formula2>1000000000</formula2>
    </dataValidation>
    <dataValidation sqref="G9" showDropDown="0" showInputMessage="0" showErrorMessage="0" allowBlank="0" type="list">
      <formula1>"Rent,Buy"</formula1>
    </dataValidation>
    <dataValidation sqref="G10" showDropDown="0" showInputMessage="0" showErrorMessage="0" allowBlank="0" type="list">
      <formula1>"Apartment,Condo/strata,House/townhome"</formula1>
    </dataValidation>
    <dataValidation sqref="G11" showDropDown="0" showInputMessage="0" showErrorMessage="0" allowBlank="0" type="list">
      <formula1>"Yes,No"</formula1>
    </dataValidation>
    <dataValidation sqref="G12" showDropDown="0" showInputMessage="0" showErrorMessage="0" allowBlank="0" type="list">
      <formula1>"Yes,No"</formula1>
    </dataValidation>
    <dataValidation sqref="G13" showDropDown="0" showInputMessage="0" showErrorMessage="0" allowBlank="0" type="list">
      <formula1>"Yes,No"</formula1>
    </dataValidation>
    <dataValidation sqref="G27" showDropDown="0" showInputMessage="0" showErrorMessage="0" allowBlank="0" type="list">
      <formula1>"Yes,No,Maybe"</formula1>
    </dataValidation>
    <dataValidation sqref="G28" showDropDown="0" showInputMessage="0" showErrorMessage="0" allowBlank="0" type="list">
      <formula1>"Great,Fine,Poor"</formula1>
    </dataValidation>
    <dataValidation sqref="G29" showDropDown="0" showInputMessage="0" showErrorMessage="0" allowBlank="0" type="list">
      <formula1>"Quiet,Normal,Loud"</formula1>
    </dataValidation>
    <dataValidation sqref="G30" showDropDown="0" showInputMessage="0" showErrorMessage="0" allowBlank="0" type="list">
      <formula1>"Love,Fine,Compromise"</formula1>
    </dataValidation>
    <dataValidation sqref="G31" showDropDown="0" showInputMessage="0" showErrorMessage="0" allowBlank="0" type="list">
      <formula1>"Yes,Mostly,No"</formula1>
    </dataValidation>
    <dataValidation sqref="G32" showDropDown="0" showInputMessage="0" showErrorMessage="0" allowBlank="0" type="list">
      <formula1>"Cost,Space,Location,Commute,Building,Outdoor space,Neighbourhood,Parking,Privacy,Condition/finishes,Storage,Other"</formula1>
    </dataValidation>
    <dataValidation sqref="G42" showDropDown="0" showInputMessage="0" showErrorMessage="0" allowBlank="0" type="list">
      <formula1>"Yes,Not yet,Not available"</formula1>
    </dataValidation>
    <dataValidation sqref="G44" showDropDown="0" showInputMessage="0" showErrorMessage="0" allowBlank="0" type="list">
      <formula1>"Yes,No,Not sure"</formula1>
    </dataValidation>
    <dataValidation sqref="G45" showDropDown="0" showInputMessage="0" showErrorMessage="0" allowBlank="0" type="list">
      <formula1>"Yes,No,Not sure"</formula1>
    </dataValidation>
    <dataValidation sqref="G26" showDropDown="0" showInputMessage="0" showErrorMessage="0" allowBlank="0" type="whole" operator="between">
      <formula1>0</formula1>
      <formula2>7</formula2>
    </dataValidation>
    <dataValidation sqref="G14" showDropDown="0" showInputMessage="0" showErrorMessage="0" allowBlank="0" type="whole" operator="between">
      <formula1>0</formula1>
      <formula2>52</formula2>
    </dataValidation>
    <dataValidation sqref="G22" showDropDown="0" showInputMessage="0" showErrorMessage="0" allowBlank="0" type="decimal" operator="between">
      <formula1>0</formula1>
      <formula2>1000000000</formula2>
    </dataValidation>
    <dataValidation sqref="G25" showDropDown="0" showInputMessage="0" showErrorMessage="0" allowBlank="0" type="decimal" operator="between">
      <formula1>0</formula1>
      <formula2>1000000000</formula2>
    </dataValidation>
    <dataValidation sqref="G35" showDropDown="0" showInputMessage="0" showErrorMessage="0" allowBlank="0" type="decimal" operator="between">
      <formula1>0</formula1>
      <formula2>1000000000</formula2>
    </dataValidation>
    <dataValidation sqref="G36" showDropDown="0" showInputMessage="0" showErrorMessage="0" allowBlank="0" type="decimal" operator="between">
      <formula1>0</formula1>
      <formula2>1000000000</formula2>
    </dataValidation>
    <dataValidation sqref="G37" showDropDown="0" showInputMessage="0" showErrorMessage="0" allowBlank="0" type="decimal" operator="between">
      <formula1>0</formula1>
      <formula2>1000000000</formula2>
    </dataValidation>
    <dataValidation sqref="G38" showDropDown="0" showInputMessage="0" showErrorMessage="0" allowBlank="0" type="decimal" operator="between">
      <formula1>0</formula1>
      <formula2>1000000000</formula2>
    </dataValidation>
    <dataValidation sqref="G39" showDropDown="0" showInputMessage="0" showErrorMessage="0" allowBlank="0" type="decimal" operator="between">
      <formula1>0</formula1>
      <formula2>1000000000</formula2>
    </dataValidation>
    <dataValidation sqref="G40" showDropDown="0" showInputMessage="0" showErrorMessage="0" allowBlank="0" type="decimal" operator="between">
      <formula1>0</formula1>
      <formula2>1000000000</formula2>
    </dataValidation>
    <dataValidation sqref="G41" showDropDown="0" showInputMessage="0" showErrorMessage="0" allowBlank="0" type="decimal" operator="between">
      <formula1>0</formula1>
      <formula2>1000000000</formula2>
    </dataValidation>
    <dataValidation sqref="G43" showDropDown="0" showInputMessage="0" showErrorMessage="0" allowBlank="0" type="decimal" operator="between">
      <formula1>0</formula1>
      <formula2>1000000000</formula2>
    </dataValidation>
    <dataValidation sqref="C70" showDropDown="0" showInputMessage="0" showErrorMessage="0" allowBlank="0" type="whole" operator="between">
      <formula1>1</formula1>
      <formula2>3</formula2>
    </dataValidation>
    <dataValidation sqref="D70" showDropDown="0" showInputMessage="0" showErrorMessage="0" allowBlank="0" type="whole" operator="between">
      <formula1>1</formula1>
      <formula2>3</formula2>
    </dataValidation>
    <dataValidation sqref="C71" showDropDown="0" showInputMessage="0" showErrorMessage="0" allowBlank="0" type="whole" operator="between">
      <formula1>1</formula1>
      <formula2>3</formula2>
    </dataValidation>
    <dataValidation sqref="D71" showDropDown="0" showInputMessage="0" showErrorMessage="0" allowBlank="0" type="whole" operator="between">
      <formula1>1</formula1>
      <formula2>3</formula2>
    </dataValidation>
    <dataValidation sqref="C72" showDropDown="0" showInputMessage="0" showErrorMessage="0" allowBlank="0" type="whole" operator="between">
      <formula1>1</formula1>
      <formula2>3</formula2>
    </dataValidation>
    <dataValidation sqref="D72" showDropDown="0" showInputMessage="0" showErrorMessage="0" allowBlank="0" type="whole" operator="between">
      <formula1>1</formula1>
      <formula2>3</formula2>
    </dataValidation>
    <dataValidation sqref="C73" showDropDown="0" showInputMessage="0" showErrorMessage="0" allowBlank="0" type="whole" operator="between">
      <formula1>1</formula1>
      <formula2>3</formula2>
    </dataValidation>
    <dataValidation sqref="D73" showDropDown="0" showInputMessage="0" showErrorMessage="0" allowBlank="0" type="whole" operator="between">
      <formula1>1</formula1>
      <formula2>3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5A5F3A"/>
    <outlinePr summaryBelow="1" summaryRight="1"/>
    <pageSetUpPr/>
  </sheetPr>
  <dimension ref="A1:F36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A Canadian layer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4" customHeight="1">
      <c r="A5" s="3" t="n"/>
      <c r="B5" s="7" t="inlineStr">
        <is>
          <t>Rules depend on your province or territory. Check the linked authority before relying on rent, deposit or notice assumptions.</t>
        </is>
      </c>
    </row>
    <row r="6" ht="27" customHeight="1">
      <c r="A6" s="3" t="n"/>
      <c r="B6" s="3" t="n"/>
      <c r="C6" s="3" t="n"/>
      <c r="D6" s="3" t="n"/>
      <c r="E6" s="3" t="n"/>
      <c r="F6" s="3" t="n"/>
    </row>
    <row r="7" ht="27" customHeight="1">
      <c r="A7" s="3" t="n"/>
      <c r="B7" s="3" t="inlineStr">
        <is>
          <t>Province or territory</t>
        </is>
      </c>
      <c r="C7" s="3" t="str">
        <f>'Your homes'!C6</f>
        <v>British Columbia</v>
      </c>
    </row>
    <row r="8" ht="27" customHeight="1">
      <c r="A8" s="3" t="n"/>
      <c r="B8" s="3" t="inlineStr">
        <is>
          <t>Selected official URL (copy)</t>
        </is>
      </c>
      <c r="C8" s="24" t="str">
        <f>INDEX(E12:E24,MATCH(C7,B12:B24,0))</f>
        <v>https://www2.gov.bc.ca/gov/content/housing-tenancy/residential-tenancies</v>
      </c>
    </row>
    <row r="9" ht="27" customHeight="1">
      <c r="A9" s="3" t="n"/>
      <c r="B9" s="3" t="n"/>
    </row>
    <row r="10" ht="27" customHeight="1">
      <c r="A10" s="3" t="n"/>
      <c r="B10" s="3" t="n"/>
      <c r="C10" s="3" t="n"/>
      <c r="D10" s="3" t="n"/>
      <c r="E10" s="3" t="n"/>
      <c r="F10" s="3" t="n"/>
    </row>
    <row r="11" ht="27" customHeight="1">
      <c r="A11" s="3" t="n"/>
      <c r="B11" s="3" t="n"/>
      <c r="C11" s="3" t="n"/>
      <c r="D11" s="3" t="n"/>
      <c r="E11" s="3" t="n"/>
      <c r="F11" s="3" t="n"/>
    </row>
    <row r="12" ht="40" customHeight="1">
      <c r="A12" s="3" t="n"/>
      <c r="B12" s="3" t="inlineStr">
        <is>
          <t>British Columbia</t>
        </is>
      </c>
      <c r="C12" s="25" t="inlineStr">
        <is>
          <t>Open official source</t>
        </is>
      </c>
      <c r="E12" s="22" t="inlineStr">
        <is>
          <t>https://www2.gov.bc.ca/gov/content/housing-tenancy/residential-tenancies</t>
        </is>
      </c>
    </row>
    <row r="13" ht="40" customHeight="1">
      <c r="A13" s="3" t="n"/>
      <c r="B13" s="3" t="inlineStr">
        <is>
          <t>Alberta</t>
        </is>
      </c>
      <c r="C13" s="25" t="inlineStr">
        <is>
          <t>Open official source</t>
        </is>
      </c>
      <c r="E13" s="22" t="inlineStr">
        <is>
          <t>https://www.alberta.ca/residential-tenancies</t>
        </is>
      </c>
    </row>
    <row r="14" ht="40" customHeight="1">
      <c r="A14" s="3" t="n"/>
      <c r="B14" s="3" t="inlineStr">
        <is>
          <t>Saskatchewan</t>
        </is>
      </c>
      <c r="C14" s="25" t="inlineStr">
        <is>
          <t>Open official source</t>
        </is>
      </c>
      <c r="E14" s="22" t="inlineStr">
        <is>
          <t>https://www.saskatchewan.ca/residents/housing-and-renting/renting-and-leasing</t>
        </is>
      </c>
    </row>
    <row r="15" ht="40" customHeight="1">
      <c r="A15" s="3" t="n"/>
      <c r="B15" s="3" t="inlineStr">
        <is>
          <t>Manitoba</t>
        </is>
      </c>
      <c r="C15" s="25" t="inlineStr">
        <is>
          <t>Open official source</t>
        </is>
      </c>
      <c r="E15" s="22" t="inlineStr">
        <is>
          <t>https://www.gov.mb.ca/cca/rtb/</t>
        </is>
      </c>
    </row>
    <row r="16" ht="40" customHeight="1">
      <c r="A16" s="3" t="n"/>
      <c r="B16" s="3" t="inlineStr">
        <is>
          <t>Ontario</t>
        </is>
      </c>
      <c r="C16" s="25" t="inlineStr">
        <is>
          <t>Open official source</t>
        </is>
      </c>
      <c r="E16" s="22" t="inlineStr">
        <is>
          <t>https://tribunalsontario.ca/ltb/</t>
        </is>
      </c>
    </row>
    <row r="17" ht="40" customHeight="1">
      <c r="A17" s="3" t="n"/>
      <c r="B17" s="3" t="inlineStr">
        <is>
          <t>Quebec</t>
        </is>
      </c>
      <c r="C17" s="25" t="inlineStr">
        <is>
          <t>Open official source</t>
        </is>
      </c>
      <c r="E17" s="22" t="inlineStr">
        <is>
          <t>https://www.tal.gouv.qc.ca/en</t>
        </is>
      </c>
    </row>
    <row r="18" ht="40" customHeight="1">
      <c r="A18" s="3" t="n"/>
      <c r="B18" s="3" t="inlineStr">
        <is>
          <t>New Brunswick</t>
        </is>
      </c>
      <c r="C18" s="25" t="inlineStr">
        <is>
          <t>Open official source</t>
        </is>
      </c>
      <c r="E18" s="22" t="inlineStr">
        <is>
          <t>https://www.gnb.ca/en/topic/family-home-community/housing-property/lease.html</t>
        </is>
      </c>
    </row>
    <row r="19" ht="40" customHeight="1">
      <c r="A19" s="3" t="n"/>
      <c r="B19" s="3" t="inlineStr">
        <is>
          <t>Nova Scotia</t>
        </is>
      </c>
      <c r="C19" s="25" t="inlineStr">
        <is>
          <t>Open official source</t>
        </is>
      </c>
      <c r="E19" s="22" t="inlineStr">
        <is>
          <t>https://novascotia.ca/residential-tenancies-tenants-and-landlords/</t>
        </is>
      </c>
    </row>
    <row r="20" ht="40" customHeight="1">
      <c r="A20" s="3" t="n"/>
      <c r="B20" s="3" t="inlineStr">
        <is>
          <t>Prince Edward Island</t>
        </is>
      </c>
      <c r="C20" s="25" t="inlineStr">
        <is>
          <t>Open official source</t>
        </is>
      </c>
      <c r="E20" s="22" t="inlineStr">
        <is>
          <t>https://peirentaloffice.ca/</t>
        </is>
      </c>
    </row>
    <row r="21" ht="40" customHeight="1">
      <c r="A21" s="3" t="n"/>
      <c r="B21" s="3" t="inlineStr">
        <is>
          <t>Newfoundland and Labrador</t>
        </is>
      </c>
      <c r="C21" s="25" t="inlineStr">
        <is>
          <t>Open official source</t>
        </is>
      </c>
      <c r="E21" s="22" t="inlineStr">
        <is>
          <t>https://www.gov.nl.ca/gs/landlord-tenant/</t>
        </is>
      </c>
    </row>
    <row r="22" ht="40" customHeight="1">
      <c r="A22" s="3" t="n"/>
      <c r="B22" s="3" t="inlineStr">
        <is>
          <t>Yukon</t>
        </is>
      </c>
      <c r="C22" s="25" t="inlineStr">
        <is>
          <t>Open official source</t>
        </is>
      </c>
      <c r="E22" s="22" t="inlineStr">
        <is>
          <t>https://yukon.ca/en/places/residential-tenancies-office-location-and-hours</t>
        </is>
      </c>
    </row>
    <row r="23" ht="40" customHeight="1">
      <c r="A23" s="3" t="n"/>
      <c r="B23" s="3" t="inlineStr">
        <is>
          <t>Northwest Territories</t>
        </is>
      </c>
      <c r="C23" s="25" t="inlineStr">
        <is>
          <t>Open official source</t>
        </is>
      </c>
      <c r="E23" s="22" t="inlineStr">
        <is>
          <t>https://www.justice.gov.nt.ca/en/boards-agencies/rental-office/</t>
        </is>
      </c>
    </row>
    <row r="24" ht="40" customHeight="1">
      <c r="A24" s="3" t="n"/>
      <c r="B24" s="3" t="inlineStr">
        <is>
          <t>Nunavut</t>
        </is>
      </c>
      <c r="C24" s="25" t="inlineStr">
        <is>
          <t>Open official source</t>
        </is>
      </c>
      <c r="E24" s="22" t="inlineStr">
        <is>
          <t>https://www.nunavutlegislation.ca/en/consolidated-law/residential-tenancies-act-official-consolidation</t>
        </is>
      </c>
    </row>
    <row r="25" ht="27" customHeight="1">
      <c r="A25" s="3" t="n"/>
      <c r="B25" s="3" t="n"/>
      <c r="C25" s="3" t="n"/>
      <c r="D25" s="3" t="n"/>
      <c r="E25" s="3" t="n"/>
      <c r="F25" s="3" t="n"/>
    </row>
    <row r="26" ht="25" customHeight="1">
      <c r="A26" s="3" t="n"/>
      <c r="B26" s="12" t="inlineStr">
        <is>
          <t>WHAT WE ARE ASSUMING</t>
        </is>
      </c>
    </row>
    <row r="27" ht="44" customHeight="1">
      <c r="A27" s="3" t="n"/>
      <c r="B27" s="7" t="inlineStr">
        <is>
          <t>All amounts are Canadian dollars. Examples are fictional. These sheets compare the inputs you supply and do not determine mortgage, tax or tenancy eligibility.</t>
        </is>
      </c>
    </row>
    <row r="28" ht="27" customHeight="1">
      <c r="A28" s="3" t="n"/>
      <c r="B28" s="3" t="n"/>
      <c r="C28" s="3" t="n"/>
      <c r="D28" s="3" t="n"/>
      <c r="E28" s="3" t="n"/>
      <c r="F28" s="3" t="n"/>
    </row>
    <row r="29" ht="27" customHeight="1">
      <c r="A29" s="3" t="n"/>
      <c r="B29" s="3" t="inlineStr">
        <is>
          <t>FCAC: closing costs</t>
        </is>
      </c>
      <c r="C29" s="3" t="inlineStr">
        <is>
          <t>Read the official guidance</t>
        </is>
      </c>
    </row>
    <row r="30" ht="27" customHeight="1">
      <c r="A30" s="3" t="n"/>
      <c r="B30" s="3" t="inlineStr">
        <is>
          <t>CRA: Home Buyers’ Plan</t>
        </is>
      </c>
      <c r="C30" s="3" t="inlineStr">
        <is>
          <t>Read the official guidance</t>
        </is>
      </c>
    </row>
    <row r="31" ht="27" customHeight="1">
      <c r="A31" s="3" t="n"/>
      <c r="B31" s="3" t="inlineStr">
        <is>
          <t>CRA: FHSA</t>
        </is>
      </c>
      <c r="C31" s="3" t="inlineStr">
        <is>
          <t>Read the official guidance</t>
        </is>
      </c>
    </row>
    <row r="32" ht="27" customHeight="1">
      <c r="A32" s="3" t="n"/>
      <c r="B32" s="3" t="inlineStr">
        <is>
          <t>CMHC: rent increases</t>
        </is>
      </c>
      <c r="C32" s="3" t="inlineStr">
        <is>
          <t>Read the official guidance</t>
        </is>
      </c>
    </row>
    <row r="33" ht="27" customHeight="1">
      <c r="A33" s="3" t="n"/>
      <c r="B33" s="3" t="n"/>
      <c r="C33" s="3" t="n"/>
      <c r="D33" s="3" t="n"/>
      <c r="E33" s="3" t="n"/>
      <c r="F33" s="3" t="n"/>
    </row>
    <row r="34" ht="38" customHeight="1">
      <c r="A34" s="3" t="n"/>
      <c r="B34" s="7" t="inlineStr">
        <is>
          <t>Sources checked September 24, 2026. Local links identify the responsible authority; no provincial limit is assumed.</t>
        </is>
      </c>
    </row>
    <row r="35" ht="27" customHeight="1">
      <c r="A35" s="3" t="n"/>
      <c r="B35" s="3" t="n"/>
      <c r="C35" s="3" t="n"/>
      <c r="D35" s="3" t="n"/>
      <c r="E35" s="3" t="n"/>
      <c r="F35" s="3" t="n"/>
    </row>
    <row r="36" ht="27" customHeight="1">
      <c r="A36" s="3" t="n"/>
      <c r="B36" s="3" t="n"/>
      <c r="C36" s="3" t="n"/>
      <c r="D36" s="3" t="n"/>
      <c r="E36" s="3" t="n"/>
      <c r="F36" s="3" t="n"/>
    </row>
  </sheetData>
  <mergeCells count="38">
    <mergeCell ref="E12:F12"/>
    <mergeCell ref="C24:D24"/>
    <mergeCell ref="E24:F24"/>
    <mergeCell ref="C15:D15"/>
    <mergeCell ref="B3:F3"/>
    <mergeCell ref="C7:F7"/>
    <mergeCell ref="C14:D14"/>
    <mergeCell ref="E23:F23"/>
    <mergeCell ref="E14:F14"/>
    <mergeCell ref="C32:F32"/>
    <mergeCell ref="E17:F17"/>
    <mergeCell ref="B27:F27"/>
    <mergeCell ref="C20:D20"/>
    <mergeCell ref="E20:F20"/>
    <mergeCell ref="C16:D16"/>
    <mergeCell ref="B2:F2"/>
    <mergeCell ref="E19:F19"/>
    <mergeCell ref="C30:F30"/>
    <mergeCell ref="E13:F13"/>
    <mergeCell ref="C22:D22"/>
    <mergeCell ref="C12:D12"/>
    <mergeCell ref="C21:D21"/>
    <mergeCell ref="E15:F15"/>
    <mergeCell ref="B34:F34"/>
    <mergeCell ref="C8:F9"/>
    <mergeCell ref="C29:F29"/>
    <mergeCell ref="C17:D17"/>
    <mergeCell ref="C23:D23"/>
    <mergeCell ref="C31:F31"/>
    <mergeCell ref="E16:F16"/>
    <mergeCell ref="C19:D19"/>
    <mergeCell ref="B5:F5"/>
    <mergeCell ref="E22:F22"/>
    <mergeCell ref="C13:D13"/>
    <mergeCell ref="C18:D18"/>
    <mergeCell ref="E18:F18"/>
    <mergeCell ref="B26:F26"/>
    <mergeCell ref="E21:F21"/>
  </mergeCells>
  <hyperlinks>
    <hyperlink xmlns:r="http://schemas.openxmlformats.org/officeDocument/2006/relationships" ref="C12" r:id="rId1"/>
    <hyperlink xmlns:r="http://schemas.openxmlformats.org/officeDocument/2006/relationships" ref="C13" r:id="rId2"/>
    <hyperlink xmlns:r="http://schemas.openxmlformats.org/officeDocument/2006/relationships" ref="C14" r:id="rId3"/>
    <hyperlink xmlns:r="http://schemas.openxmlformats.org/officeDocument/2006/relationships" ref="C15" r:id="rId4"/>
    <hyperlink xmlns:r="http://schemas.openxmlformats.org/officeDocument/2006/relationships" ref="C16" r:id="rId5"/>
    <hyperlink xmlns:r="http://schemas.openxmlformats.org/officeDocument/2006/relationships" ref="C17" r:id="rId6"/>
    <hyperlink xmlns:r="http://schemas.openxmlformats.org/officeDocument/2006/relationships" ref="C18" r:id="rId7"/>
    <hyperlink xmlns:r="http://schemas.openxmlformats.org/officeDocument/2006/relationships" ref="C19" r:id="rId8"/>
    <hyperlink xmlns:r="http://schemas.openxmlformats.org/officeDocument/2006/relationships" ref="C20" r:id="rId9"/>
    <hyperlink xmlns:r="http://schemas.openxmlformats.org/officeDocument/2006/relationships" ref="C21" r:id="rId10"/>
    <hyperlink xmlns:r="http://schemas.openxmlformats.org/officeDocument/2006/relationships" ref="C22" r:id="rId11"/>
    <hyperlink xmlns:r="http://schemas.openxmlformats.org/officeDocument/2006/relationships" ref="C23" r:id="rId12"/>
    <hyperlink xmlns:r="http://schemas.openxmlformats.org/officeDocument/2006/relationships" ref="C24" r:id="rId13"/>
    <hyperlink xmlns:r="http://schemas.openxmlformats.org/officeDocument/2006/relationships" ref="C29" r:id="rId14"/>
    <hyperlink xmlns:r="http://schemas.openxmlformats.org/officeDocument/2006/relationships" ref="C30" r:id="rId15"/>
    <hyperlink xmlns:r="http://schemas.openxmlformats.org/officeDocument/2006/relationships" ref="C31" r:id="rId16"/>
    <hyperlink xmlns:r="http://schemas.openxmlformats.org/officeDocument/2006/relationships" ref="C32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2026-09-25T03:31:26Z</dcterms:created>
  <dcterms:modified xmlns:dcterms="http://purl.org/dc/terms/" xmlns:xsi="http://www.w3.org/2001/XMLSchema-instance" xsi:type="dcterms:W3CDTF">2026-09-25T03:31:26Z</dcterms:modified>
</cp:coreProperties>
</file>